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 tabRatio="900" firstSheet="2" activeTab="8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класс'!$A$17:$R$17</definedName>
    <definedName name="_xlnm._FilterDatabase" localSheetId="8" hidden="1">'11 класс'!$A$17:$R$17</definedName>
    <definedName name="_xlnm._FilterDatabase" localSheetId="2" hidden="1">'5 класс'!$A$17:$R$17</definedName>
    <definedName name="_xlnm._FilterDatabase" localSheetId="3" hidden="1">'6 класс'!$A$17:$R$17</definedName>
    <definedName name="_xlnm._FilterDatabase" localSheetId="4" hidden="1">'7 класс'!$A$17:$R$17</definedName>
    <definedName name="_xlnm._FilterDatabase" localSheetId="5" hidden="1">'8 класс'!$A$17:$R$17</definedName>
    <definedName name="_xlnm._FilterDatabase" localSheetId="6" hidden="1">'9 класс'!$A$17:$R$17</definedName>
    <definedName name="_xlnm._FilterDatabase" localSheetId="0" hidden="1">шаблон!$A$18:$U$18</definedName>
    <definedName name="йПол">[1]work!$A$2:$A$3</definedName>
    <definedName name="_xlnm.Print_Area" localSheetId="7">'10 класс'!$A$1:$S$46</definedName>
    <definedName name="_xlnm.Print_Area" localSheetId="8">'11 класс'!$A$1:$S$44</definedName>
    <definedName name="_xlnm.Print_Area" localSheetId="2">'5 класс'!$A$1:$S$48</definedName>
    <definedName name="_xlnm.Print_Area" localSheetId="3">'6 класс'!$A$1:$S$40</definedName>
    <definedName name="_xlnm.Print_Area" localSheetId="4">'7 класс'!$A$1:$S$51</definedName>
    <definedName name="_xlnm.Print_Area" localSheetId="5">'8 класс'!$A$1:$S$46</definedName>
    <definedName name="_xlnm.Print_Area" localSheetId="6">'9 класс'!$A$1:$S$57</definedName>
    <definedName name="_xlnm.Print_Area" localSheetId="0">шаблон!$A$1:$U$129</definedName>
    <definedName name="Пол">[1]work!$A$2:$A$3</definedName>
  </definedNames>
  <calcPr calcId="162913"/>
</workbook>
</file>

<file path=xl/calcChain.xml><?xml version="1.0" encoding="utf-8"?>
<calcChain xmlns="http://schemas.openxmlformats.org/spreadsheetml/2006/main">
  <c r="Q23" i="66" l="1"/>
  <c r="R23" i="66" s="1"/>
  <c r="Q31" i="66"/>
  <c r="R31" i="66" s="1"/>
  <c r="Q27" i="66"/>
  <c r="R27" i="66" s="1"/>
  <c r="Q32" i="66"/>
  <c r="R32" i="66" s="1"/>
  <c r="Q35" i="66"/>
  <c r="R35" i="66" s="1"/>
  <c r="Q25" i="66"/>
  <c r="R25" i="66" s="1"/>
  <c r="Q30" i="66"/>
  <c r="R30" i="66" s="1"/>
  <c r="Q21" i="66"/>
  <c r="R21" i="66" s="1"/>
  <c r="Q37" i="66"/>
  <c r="R37" i="66" s="1"/>
  <c r="Q22" i="66"/>
  <c r="R22" i="66" s="1"/>
  <c r="Q36" i="66"/>
  <c r="R36" i="66" s="1"/>
  <c r="Q38" i="66"/>
  <c r="R38" i="66" s="1"/>
  <c r="Q19" i="66"/>
  <c r="R19" i="66" s="1"/>
  <c r="Q28" i="66"/>
  <c r="R28" i="66" s="1"/>
  <c r="Q34" i="66"/>
  <c r="R34" i="66" s="1"/>
  <c r="Q26" i="66"/>
  <c r="R26" i="66" s="1"/>
  <c r="Q29" i="66"/>
  <c r="R29" i="66" s="1"/>
  <c r="Q24" i="66"/>
  <c r="R24" i="66" s="1"/>
  <c r="Q39" i="66"/>
  <c r="R39" i="66" s="1"/>
  <c r="Q40" i="66"/>
  <c r="R40" i="66" s="1"/>
  <c r="Q33" i="66"/>
  <c r="R33" i="66" s="1"/>
  <c r="Q18" i="66"/>
  <c r="R18" i="66" s="1"/>
  <c r="Q20" i="66"/>
  <c r="R20" i="66" s="1"/>
  <c r="Q33" i="68" l="1"/>
  <c r="R33" i="68" s="1"/>
  <c r="A19" i="69" l="1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Q33" i="69"/>
  <c r="R33" i="69" s="1"/>
  <c r="Q38" i="69"/>
  <c r="R38" i="69" s="1"/>
  <c r="Q32" i="69"/>
  <c r="R32" i="69" s="1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Q25" i="69" l="1"/>
  <c r="R25" i="69" s="1"/>
  <c r="Q24" i="69"/>
  <c r="R24" i="69" s="1"/>
  <c r="Q35" i="69"/>
  <c r="R35" i="69" s="1"/>
  <c r="Q27" i="69"/>
  <c r="R27" i="69" s="1"/>
  <c r="Q29" i="69"/>
  <c r="R29" i="69" s="1"/>
  <c r="Q31" i="69"/>
  <c r="R31" i="69" s="1"/>
  <c r="Q21" i="69"/>
  <c r="R21" i="69" s="1"/>
  <c r="Q37" i="69"/>
  <c r="R37" i="69" s="1"/>
  <c r="Q34" i="69"/>
  <c r="R34" i="69" s="1"/>
  <c r="Q23" i="69"/>
  <c r="R23" i="69" s="1"/>
  <c r="Q26" i="69"/>
  <c r="R26" i="69" s="1"/>
  <c r="Q20" i="69"/>
  <c r="R20" i="69" s="1"/>
  <c r="Q28" i="69"/>
  <c r="R28" i="69" s="1"/>
  <c r="Q22" i="69"/>
  <c r="R22" i="69" s="1"/>
  <c r="Q19" i="69"/>
  <c r="R19" i="69" s="1"/>
  <c r="Q30" i="69"/>
  <c r="R30" i="69" s="1"/>
  <c r="Q18" i="69"/>
  <c r="R18" i="69" s="1"/>
  <c r="Q36" i="69"/>
  <c r="R36" i="69" s="1"/>
  <c r="A18" i="69"/>
  <c r="Q37" i="68"/>
  <c r="R37" i="68" s="1"/>
  <c r="Q32" i="68"/>
  <c r="R32" i="68" s="1"/>
  <c r="Q31" i="68"/>
  <c r="R31" i="68" s="1"/>
  <c r="Q22" i="68"/>
  <c r="R22" i="68" s="1"/>
  <c r="Q41" i="68"/>
  <c r="R41" i="68" s="1"/>
  <c r="Q27" i="68"/>
  <c r="R27" i="68" s="1"/>
  <c r="Q36" i="68"/>
  <c r="R36" i="68" s="1"/>
  <c r="Q35" i="68"/>
  <c r="R35" i="68" s="1"/>
  <c r="Q40" i="68"/>
  <c r="R40" i="68" s="1"/>
  <c r="Q39" i="68"/>
  <c r="R39" i="68" s="1"/>
  <c r="Q38" i="68"/>
  <c r="R38" i="68" s="1"/>
  <c r="Q25" i="68"/>
  <c r="R25" i="68" s="1"/>
  <c r="Q24" i="68"/>
  <c r="R24" i="68" s="1"/>
  <c r="Q30" i="68"/>
  <c r="R30" i="68" s="1"/>
  <c r="Q23" i="68"/>
  <c r="R23" i="68" s="1"/>
  <c r="Q19" i="68"/>
  <c r="R19" i="68" s="1"/>
  <c r="Q18" i="68"/>
  <c r="R18" i="68" s="1"/>
  <c r="Q29" i="68"/>
  <c r="R29" i="68" s="1"/>
  <c r="Q21" i="68"/>
  <c r="R21" i="68" s="1"/>
  <c r="Q28" i="68"/>
  <c r="R28" i="68" s="1"/>
  <c r="Q26" i="68"/>
  <c r="R26" i="68" s="1"/>
  <c r="Q34" i="68"/>
  <c r="R34" i="68" s="1"/>
  <c r="Q20" i="68"/>
  <c r="R20" i="68" s="1"/>
  <c r="A18" i="68"/>
  <c r="Q22" i="67"/>
  <c r="R22" i="67" s="1"/>
  <c r="Q40" i="67"/>
  <c r="R40" i="67" s="1"/>
  <c r="Q25" i="67"/>
  <c r="R25" i="67" s="1"/>
  <c r="Q29" i="67"/>
  <c r="R29" i="67" s="1"/>
  <c r="Q37" i="67"/>
  <c r="R37" i="67" s="1"/>
  <c r="Q27" i="67"/>
  <c r="R27" i="67" s="1"/>
  <c r="Q41" i="67"/>
  <c r="R41" i="67" s="1"/>
  <c r="Q43" i="67"/>
  <c r="R43" i="67" s="1"/>
  <c r="Q28" i="67"/>
  <c r="R28" i="67" s="1"/>
  <c r="Q26" i="67"/>
  <c r="R26" i="67" s="1"/>
  <c r="Q30" i="67"/>
  <c r="R30" i="67" s="1"/>
  <c r="Q23" i="67"/>
  <c r="R23" i="67" s="1"/>
  <c r="Q21" i="67"/>
  <c r="R21" i="67" s="1"/>
  <c r="Q34" i="67"/>
  <c r="R34" i="67" s="1"/>
  <c r="Q45" i="67"/>
  <c r="R45" i="67" s="1"/>
  <c r="Q46" i="67"/>
  <c r="R46" i="67" s="1"/>
  <c r="Q33" i="67"/>
  <c r="R33" i="67" s="1"/>
  <c r="Q48" i="67"/>
  <c r="R48" i="67" s="1"/>
  <c r="Q50" i="67"/>
  <c r="R50" i="67" s="1"/>
  <c r="Q51" i="67"/>
  <c r="R51" i="67" s="1"/>
  <c r="Q18" i="67"/>
  <c r="R18" i="67" s="1"/>
  <c r="Q32" i="67"/>
  <c r="R32" i="67" s="1"/>
  <c r="Q31" i="67"/>
  <c r="R31" i="67" s="1"/>
  <c r="Q49" i="67"/>
  <c r="R49" i="67" s="1"/>
  <c r="Q39" i="67"/>
  <c r="R39" i="67" s="1"/>
  <c r="Q19" i="67"/>
  <c r="R19" i="67" s="1"/>
  <c r="Q24" i="67"/>
  <c r="R24" i="67" s="1"/>
  <c r="Q44" i="67"/>
  <c r="R44" i="67" s="1"/>
  <c r="Q20" i="67"/>
  <c r="R20" i="67" s="1"/>
  <c r="Q36" i="67"/>
  <c r="R36" i="67" s="1"/>
  <c r="Q42" i="67"/>
  <c r="R42" i="67" s="1"/>
  <c r="Q35" i="67"/>
  <c r="R35" i="67" s="1"/>
  <c r="Q38" i="67"/>
  <c r="R38" i="67" s="1"/>
  <c r="Q47" i="67"/>
  <c r="R47" i="67" s="1"/>
  <c r="A18" i="67"/>
  <c r="A18" i="66"/>
  <c r="Q27" i="65"/>
  <c r="R27" i="65" s="1"/>
  <c r="Q34" i="65"/>
  <c r="R34" i="65" s="1"/>
  <c r="Q33" i="65"/>
  <c r="R33" i="65" s="1"/>
  <c r="Q31" i="65"/>
  <c r="R31" i="65" s="1"/>
  <c r="Q30" i="65"/>
  <c r="R30" i="65" s="1"/>
  <c r="Q32" i="65"/>
  <c r="R32" i="65" s="1"/>
  <c r="Q28" i="65"/>
  <c r="R28" i="65" s="1"/>
  <c r="Q24" i="65"/>
  <c r="R24" i="65" s="1"/>
  <c r="Q22" i="65"/>
  <c r="R22" i="65" s="1"/>
  <c r="Q23" i="65"/>
  <c r="R23" i="65" s="1"/>
  <c r="Q21" i="65"/>
  <c r="R21" i="65" s="1"/>
  <c r="Q20" i="65"/>
  <c r="R20" i="65" s="1"/>
  <c r="Q29" i="65"/>
  <c r="R29" i="65" s="1"/>
  <c r="Q19" i="65"/>
  <c r="R19" i="65" s="1"/>
  <c r="Q25" i="65"/>
  <c r="R25" i="65" s="1"/>
  <c r="Q26" i="65"/>
  <c r="R26" i="65" s="1"/>
  <c r="Q18" i="65"/>
  <c r="R18" i="65" s="1"/>
  <c r="Q37" i="64"/>
  <c r="R37" i="64" s="1"/>
  <c r="Q41" i="64"/>
  <c r="R41" i="64" s="1"/>
  <c r="Q36" i="64"/>
  <c r="R36" i="64" s="1"/>
  <c r="Q40" i="64"/>
  <c r="R40" i="64" s="1"/>
  <c r="Q31" i="64"/>
  <c r="R31" i="64" s="1"/>
  <c r="Q30" i="64"/>
  <c r="R30" i="64" s="1"/>
  <c r="Q19" i="64"/>
  <c r="R19" i="64" s="1"/>
  <c r="Q33" i="64"/>
  <c r="R33" i="64" s="1"/>
  <c r="Q27" i="64"/>
  <c r="R27" i="64" s="1"/>
  <c r="Q26" i="64"/>
  <c r="R26" i="64" s="1"/>
  <c r="Q23" i="64"/>
  <c r="R23" i="64" s="1"/>
  <c r="Q38" i="64"/>
  <c r="R38" i="64" s="1"/>
  <c r="Q25" i="64"/>
  <c r="R25" i="64" s="1"/>
  <c r="Q29" i="64"/>
  <c r="R29" i="64" s="1"/>
  <c r="Q22" i="64"/>
  <c r="R22" i="64" s="1"/>
  <c r="Q18" i="64"/>
  <c r="R18" i="64" s="1"/>
  <c r="Q42" i="64"/>
  <c r="R42" i="64" s="1"/>
  <c r="Q20" i="64"/>
  <c r="R20" i="64" s="1"/>
  <c r="Q39" i="64"/>
  <c r="R39" i="64" s="1"/>
  <c r="Q21" i="64"/>
  <c r="R21" i="64" s="1"/>
  <c r="Q35" i="64"/>
  <c r="R35" i="64" s="1"/>
  <c r="Q32" i="64"/>
  <c r="R32" i="64" s="1"/>
  <c r="Q24" i="64"/>
  <c r="R24" i="64" s="1"/>
  <c r="Q34" i="64"/>
  <c r="R34" i="64" s="1"/>
  <c r="Q28" i="64"/>
  <c r="R28" i="64" s="1"/>
  <c r="Q21" i="57" l="1"/>
  <c r="R21" i="57" s="1"/>
  <c r="Q32" i="57"/>
  <c r="R32" i="57" s="1"/>
  <c r="Q24" i="57"/>
  <c r="R24" i="57" s="1"/>
  <c r="Q44" i="57"/>
  <c r="R44" i="57" s="1"/>
  <c r="Q30" i="57"/>
  <c r="R30" i="57" s="1"/>
  <c r="Q29" i="57"/>
  <c r="R29" i="57" s="1"/>
  <c r="Q43" i="57"/>
  <c r="R43" i="57" s="1"/>
  <c r="Q42" i="57"/>
  <c r="R42" i="57" s="1"/>
  <c r="Q20" i="57"/>
  <c r="R20" i="57" s="1"/>
  <c r="Q41" i="57"/>
  <c r="R41" i="57" s="1"/>
  <c r="Q38" i="57"/>
  <c r="R38" i="57" s="1"/>
  <c r="Q25" i="57"/>
  <c r="R25" i="57" s="1"/>
  <c r="Q45" i="57"/>
  <c r="R45" i="57" s="1"/>
  <c r="Q37" i="57"/>
  <c r="R37" i="57" s="1"/>
  <c r="Q33" i="57"/>
  <c r="R33" i="57" s="1"/>
  <c r="Q40" i="57"/>
  <c r="R40" i="57" s="1"/>
  <c r="Q36" i="57"/>
  <c r="R36" i="57" s="1"/>
  <c r="Q23" i="57"/>
  <c r="R23" i="57" s="1"/>
  <c r="Q35" i="57"/>
  <c r="R35" i="57" s="1"/>
  <c r="Q39" i="57"/>
  <c r="R39" i="57" s="1"/>
  <c r="Q34" i="57"/>
  <c r="R34" i="57" s="1"/>
  <c r="Q28" i="57"/>
  <c r="R28" i="57" s="1"/>
  <c r="Q31" i="57"/>
  <c r="R31" i="57" s="1"/>
  <c r="Q22" i="57"/>
  <c r="R22" i="57" s="1"/>
  <c r="Q27" i="57"/>
  <c r="R27" i="57" s="1"/>
  <c r="Q26" i="57"/>
  <c r="R26" i="57" s="1"/>
  <c r="Q18" i="57"/>
  <c r="R18" i="57" s="1"/>
  <c r="Q19" i="57"/>
  <c r="R19" i="57" s="1"/>
  <c r="A18" i="57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T88" i="38"/>
  <c r="S88" i="38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T75" i="38"/>
  <c r="S75" i="38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<sst xmlns="http://schemas.openxmlformats.org/spreadsheetml/2006/main" count="1022" uniqueCount="378">
  <si>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</si>
  <si>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</si>
  <si>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</si>
  <si>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</si>
  <si>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</si>
  <si>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</si>
  <si>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</si>
  <si>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</si>
  <si>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</si>
  <si>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</si>
  <si>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</si>
  <si>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</si>
  <si>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</si>
  <si>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</si>
  <si>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</si>
  <si>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</si>
  <si>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</si>
  <si>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</si>
  <si>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</si>
  <si>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</si>
  <si>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</si>
  <si>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</si>
  <si>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</si>
  <si>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</si>
  <si>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</si>
  <si>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</si>
  <si>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</si>
  <si>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</si>
  <si>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</si>
  <si>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</si>
  <si>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</si>
  <si>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</si>
  <si>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</si>
  <si>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</si>
  <si>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</si>
  <si>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</si>
  <si>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</si>
  <si>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</si>
  <si>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</si>
  <si>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</si>
  <si>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</si>
  <si>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</si>
  <si>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</si>
  <si>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</si>
  <si>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</si>
  <si>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</si>
  <si>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</si>
  <si>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</si>
  <si>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</si>
  <si>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</si>
  <si>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</si>
  <si>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</si>
  <si>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</si>
  <si>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</si>
  <si>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</si>
  <si>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</si>
  <si>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</si>
  <si>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</si>
  <si>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</si>
  <si>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</si>
  <si>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</si>
  <si>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</si>
  <si>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</si>
  <si>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</si>
  <si>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</si>
  <si>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</si>
  <si>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</si>
  <si>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</si>
  <si>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</si>
  <si>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</si>
  <si>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</si>
  <si>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</si>
  <si>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</si>
  <si>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</si>
  <si>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</si>
  <si>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</si>
  <si>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</si>
  <si>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</si>
  <si>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</si>
  <si>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</si>
  <si>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</si>
  <si>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</si>
  <si>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</si>
  <si>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</si>
  <si>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</si>
  <si>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</si>
  <si>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</si>
  <si>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</si>
  <si>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</si>
  <si>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</si>
  <si>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</si>
  <si>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</si>
  <si>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</si>
  <si>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</si>
  <si>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</si>
  <si>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</si>
  <si>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</si>
  <si>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</si>
  <si>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</si>
  <si>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</si>
  <si>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</si>
  <si>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</si>
  <si>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</si>
  <si>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</si>
  <si>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</si>
  <si>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</si>
  <si>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</si>
  <si>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</si>
  <si>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</si>
  <si>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</si>
  <si>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</si>
  <si>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</si>
  <si>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</si>
  <si>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</si>
  <si>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</si>
  <si>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</si>
  <si>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</si>
  <si>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</si>
  <si>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</si>
  <si>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</si>
  <si>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</si>
  <si>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</si>
  <si>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</si>
  <si>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</si>
  <si>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</si>
  <si>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</si>
  <si>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</si>
  <si>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</si>
  <si>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</si>
  <si>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</si>
  <si>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</si>
  <si>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</si>
  <si>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</si>
  <si>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</si>
  <si>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</si>
  <si>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</si>
  <si>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</si>
  <si>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</si>
  <si>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</si>
  <si>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</si>
  <si>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</si>
  <si>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</si>
  <si>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</si>
  <si>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</si>
  <si>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</si>
  <si>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</si>
  <si>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</si>
  <si>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</si>
  <si>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</si>
  <si>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</si>
  <si>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</si>
  <si>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</si>
  <si>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</si>
  <si>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</si>
  <si>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</si>
  <si>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</si>
  <si>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</si>
  <si>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</si>
  <si>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</si>
  <si>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</si>
  <si>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</si>
  <si>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</si>
  <si>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</si>
  <si>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</si>
  <si>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</si>
  <si>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</si>
  <si>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</si>
  <si>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</si>
  <si>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</si>
  <si>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</si>
  <si>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</si>
  <si>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</si>
  <si>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</si>
  <si>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</si>
  <si>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</si>
  <si>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</si>
  <si>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</si>
  <si>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</si>
  <si>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</si>
  <si>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</si>
  <si>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</si>
  <si>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</si>
  <si>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</si>
  <si>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</si>
  <si>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</si>
  <si>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</si>
  <si>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</si>
  <si>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</si>
  <si>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</si>
  <si>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</si>
  <si>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</si>
  <si>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</si>
  <si>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</si>
  <si>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</si>
  <si>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</si>
  <si>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</si>
  <si>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</si>
  <si>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</si>
  <si>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</si>
  <si>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</si>
  <si>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</si>
  <si>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</si>
  <si>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</si>
  <si>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</si>
  <si>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</si>
  <si>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</si>
  <si>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</si>
  <si>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</si>
  <si>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</si>
  <si>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</si>
  <si>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</si>
  <si>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</si>
  <si>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</si>
  <si>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</si>
  <si>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</si>
  <si>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</si>
  <si>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</si>
  <si>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</si>
  <si>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</si>
  <si>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</si>
  <si>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</si>
  <si>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</si>
  <si>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</si>
  <si>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</si>
  <si>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</si>
  <si>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</si>
  <si>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</si>
  <si>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</si>
  <si>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</si>
  <si>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</si>
  <si>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</si>
  <si>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</si>
  <si>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</si>
  <si>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</si>
  <si>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</si>
  <si>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</si>
  <si>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</si>
  <si>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</si>
  <si>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</si>
  <si>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</si>
  <si>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</si>
  <si>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</si>
  <si>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</si>
  <si>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</si>
  <si>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</si>
  <si>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</si>
  <si>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</si>
  <si>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</si>
  <si>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</si>
  <si>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</si>
  <si>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</si>
  <si>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</si>
  <si>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</si>
  <si>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</si>
  <si>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</si>
  <si>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</si>
  <si>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</si>
  <si>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</si>
  <si>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</si>
  <si>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</si>
  <si>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</si>
  <si>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</si>
  <si>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</si>
  <si>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</si>
  <si>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</si>
  <si>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</si>
  <si>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</si>
  <si>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</si>
  <si>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</si>
  <si>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</si>
  <si>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</si>
  <si>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</si>
  <si>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</si>
  <si>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</si>
  <si>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</si>
  <si>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</si>
  <si>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</si>
  <si>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</si>
  <si>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</si>
  <si>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</si>
  <si>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</si>
  <si>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</si>
  <si>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</si>
  <si>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</si>
  <si>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</si>
  <si>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</si>
  <si>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</si>
  <si>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</si>
  <si>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</si>
  <si>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</si>
  <si>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</si>
  <si>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</si>
  <si>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</si>
  <si>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</si>
  <si>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</si>
  <si>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</si>
  <si>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</si>
  <si>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</si>
  <si>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</si>
  <si>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</si>
  <si>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</si>
  <si>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</si>
  <si>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</si>
  <si>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</si>
  <si>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</si>
  <si>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</si>
  <si>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</si>
  <si>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</si>
  <si>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</si>
  <si>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</si>
  <si>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</si>
  <si>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</si>
  <si>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</si>
  <si>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</si>
  <si>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</si>
  <si>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</si>
  <si>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</si>
  <si>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</si>
  <si>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</si>
  <si>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</si>
  <si>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</si>
  <si>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</si>
  <si>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</si>
  <si>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</si>
  <si>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</si>
  <si>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</si>
  <si>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</si>
  <si>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</si>
  <si>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</si>
  <si>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</si>
  <si>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</si>
  <si>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</si>
  <si>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</si>
  <si>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</si>
  <si>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</si>
  <si>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</si>
  <si>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</si>
  <si>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</si>
  <si>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</si>
  <si>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</si>
  <si>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</si>
  <si>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</si>
  <si>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</si>
  <si>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</si>
  <si>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</si>
  <si>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</si>
  <si>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</si>
  <si>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</si>
  <si>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</si>
  <si>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</si>
  <si>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</si>
  <si>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</si>
  <si>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</si>
  <si>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</si>
  <si>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</si>
  <si>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</si>
  <si>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</si>
  <si>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</si>
  <si>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</si>
  <si>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</si>
  <si>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</si>
  <si>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</si>
  <si>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</si>
  <si>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</si>
  <si>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</si>
  <si>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</si>
  <si>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</si>
  <si>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</si>
  <si>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</si>
  <si>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</si>
  <si>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</si>
  <si>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 4"</t>
  </si>
  <si>
    <t xml:space="preserve"> результатов проверки работ школьного этапа предметных олимпиад  по  предмету</t>
  </si>
  <si>
    <t>Л.С. Соловьева</t>
  </si>
  <si>
    <t>Экология</t>
  </si>
  <si>
    <t>работа</t>
  </si>
  <si>
    <t>работы</t>
  </si>
  <si>
    <t>Е.С. Матвеева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</si>
</sst>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49" fontId="15" fillId="4" borderId="1" xfId="0" applyNumberFormat="1" applyFont="1" applyFill="1" applyBorder="1" applyAlignment="1" applyProtection="1"/>
    <xf numFmtId="0" fontId="0" fillId="4" borderId="6" xfId="0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9" fontId="0" fillId="3" borderId="6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164" fontId="0" fillId="0" borderId="6" xfId="0" applyNumberFormat="1" applyFont="1" applyBorder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3" spans="1:21" ht="18" x14ac:dyDescent="0.3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 t="s">
        <v>141</v>
      </c>
      <c r="M3" s="103"/>
      <c r="N3" s="103"/>
      <c r="O3" s="103"/>
      <c r="P3" s="103"/>
      <c r="Q3" s="103"/>
      <c r="R3" s="103"/>
      <c r="S3" s="103"/>
      <c r="T3" s="103"/>
      <c r="U3" s="103"/>
    </row>
    <row r="4" spans="1:21" x14ac:dyDescent="0.3">
      <c r="L4" s="104" t="s">
        <v>5</v>
      </c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7.399999999999999" x14ac:dyDescent="0.3">
      <c r="L5" s="103" t="s">
        <v>142</v>
      </c>
      <c r="M5" s="103"/>
      <c r="N5" s="103"/>
      <c r="O5" s="103"/>
      <c r="P5" s="103"/>
      <c r="Q5" s="103"/>
      <c r="R5" s="103"/>
      <c r="S5" s="103"/>
      <c r="T5" s="103"/>
      <c r="U5" s="103"/>
    </row>
    <row r="6" spans="1:21" x14ac:dyDescent="0.3">
      <c r="L6" s="104" t="s">
        <v>143</v>
      </c>
      <c r="M6" s="104"/>
      <c r="N6" s="104"/>
      <c r="O6" s="104"/>
      <c r="P6" s="104"/>
      <c r="Q6" s="104"/>
      <c r="R6" s="104"/>
      <c r="S6" s="104"/>
      <c r="T6" s="104"/>
      <c r="U6" s="104"/>
    </row>
    <row r="8" spans="1:21" ht="15.6" x14ac:dyDescent="0.3">
      <c r="A8" s="105" t="s">
        <v>6</v>
      </c>
      <c r="B8" s="105"/>
      <c r="C8" s="105"/>
      <c r="D8" s="105"/>
      <c r="E8" s="105"/>
      <c r="F8" s="106">
        <v>44463</v>
      </c>
      <c r="G8" s="106"/>
      <c r="H8" s="106"/>
      <c r="I8" s="107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108" t="s">
        <v>1</v>
      </c>
      <c r="B10" s="108"/>
      <c r="C10" s="108"/>
      <c r="D10" s="108"/>
      <c r="E10" s="108"/>
      <c r="F10" s="109" t="s">
        <v>137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R10" s="94" t="s">
        <v>15</v>
      </c>
      <c r="S10" s="94"/>
      <c r="T10" s="94"/>
      <c r="U10" s="94"/>
    </row>
    <row r="11" spans="1:21" ht="15.6" x14ac:dyDescent="0.3">
      <c r="A11" s="33"/>
      <c r="B11" s="33"/>
      <c r="C11" s="33"/>
      <c r="D11" s="33"/>
      <c r="E11" s="33"/>
      <c r="F11" s="93" t="s">
        <v>140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R11" s="94" t="s">
        <v>16</v>
      </c>
      <c r="S11" s="94"/>
      <c r="T11" s="94"/>
      <c r="U11" s="94"/>
    </row>
    <row r="12" spans="1:21" ht="15.6" x14ac:dyDescent="0.3">
      <c r="A12" s="33"/>
      <c r="B12" s="33"/>
      <c r="C12" s="33"/>
      <c r="D12" s="33"/>
      <c r="E12" s="33"/>
      <c r="F12" s="93" t="s">
        <v>138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R12" s="94" t="s">
        <v>16</v>
      </c>
      <c r="S12" s="94"/>
      <c r="T12" s="94"/>
      <c r="U12" s="94"/>
    </row>
    <row r="13" spans="1:21" ht="15.6" x14ac:dyDescent="0.3">
      <c r="A13" s="95" t="s">
        <v>12</v>
      </c>
      <c r="B13" s="95"/>
      <c r="C13" s="95"/>
      <c r="D13" s="95"/>
      <c r="E13" s="32"/>
      <c r="F13" s="96">
        <v>21</v>
      </c>
      <c r="G13" s="96"/>
      <c r="H13" s="96"/>
      <c r="I13" s="96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95" t="s">
        <v>14</v>
      </c>
      <c r="B15" s="95"/>
      <c r="C15" s="95"/>
      <c r="D15" s="95"/>
      <c r="E15" s="32"/>
      <c r="F15" s="96">
        <v>22</v>
      </c>
      <c r="G15" s="96"/>
      <c r="H15" s="96"/>
      <c r="I15" s="96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97" t="s">
        <v>17</v>
      </c>
      <c r="J17" s="98"/>
      <c r="K17" s="98"/>
      <c r="L17" s="98"/>
      <c r="M17" s="98"/>
      <c r="N17" s="98"/>
      <c r="O17" s="98"/>
      <c r="P17" s="98"/>
      <c r="Q17" s="98"/>
      <c r="R17" s="99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00">
        <f>F8</f>
        <v>44463</v>
      </c>
      <c r="K124" s="100"/>
      <c r="L124" s="100"/>
      <c r="M124" s="100"/>
      <c r="N124" s="100"/>
      <c r="O124" s="100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92" t="str">
        <f>F10</f>
        <v>Крупчак Э. В.</v>
      </c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101" t="s">
        <v>8</v>
      </c>
      <c r="B127" s="101"/>
      <c r="C127" s="3"/>
      <c r="D127" s="14"/>
      <c r="E127" s="14"/>
      <c r="F127" s="14"/>
      <c r="G127" s="14"/>
      <c r="H127" s="14"/>
      <c r="I127" s="4"/>
      <c r="J127" s="92" t="str">
        <f>F11</f>
        <v>Вихарева О. В., Иван</v>
      </c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92" t="str">
        <f>F12</f>
        <v>Гаврилова В. В.</v>
      </c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view="pageBreakPreview" topLeftCell="A6" zoomScaleSheetLayoutView="100" workbookViewId="0">
      <selection activeCell="B18" sqref="B18:F42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1" t="s">
        <v>371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2" t="s">
        <v>372</v>
      </c>
      <c r="B5" s="102"/>
      <c r="C5" s="102"/>
      <c r="D5" s="102"/>
      <c r="E5" s="102"/>
      <c r="F5" s="102"/>
      <c r="G5" s="102"/>
      <c r="H5" s="102"/>
      <c r="I5" s="102"/>
      <c r="J5" s="110" t="s">
        <v>374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">
      <c r="J6" s="104" t="s">
        <v>5</v>
      </c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399999999999999" x14ac:dyDescent="0.3">
      <c r="J7" s="110" t="s">
        <v>142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J8" s="104" t="s">
        <v>143</v>
      </c>
      <c r="K8" s="104"/>
      <c r="L8" s="104"/>
      <c r="M8" s="104"/>
      <c r="N8" s="104"/>
      <c r="O8" s="104"/>
      <c r="P8" s="104"/>
      <c r="Q8" s="104"/>
      <c r="R8" s="104"/>
      <c r="S8" s="104"/>
    </row>
    <row r="10" spans="1:19" ht="15.6" x14ac:dyDescent="0.3">
      <c r="A10" s="105" t="s">
        <v>6</v>
      </c>
      <c r="B10" s="105"/>
      <c r="C10" s="105"/>
      <c r="D10" s="105"/>
      <c r="E10" s="113">
        <v>45205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5" t="s">
        <v>369</v>
      </c>
      <c r="B12" s="105"/>
      <c r="C12" s="105"/>
      <c r="D12" s="105"/>
      <c r="E12" s="115">
        <v>25</v>
      </c>
      <c r="F12" s="115"/>
      <c r="G12" s="115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5" t="s">
        <v>370</v>
      </c>
      <c r="B14" s="105"/>
      <c r="C14" s="105"/>
      <c r="D14" s="105"/>
      <c r="E14" s="115">
        <v>28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v>1</v>
      </c>
      <c r="B18" s="77"/>
      <c r="C18" s="77"/>
      <c r="D18" s="77"/>
      <c r="E18" s="71"/>
      <c r="F18" s="80"/>
      <c r="G18" s="88">
        <v>13.5</v>
      </c>
      <c r="H18" s="88"/>
      <c r="I18" s="88"/>
      <c r="J18" s="88"/>
      <c r="K18" s="88"/>
      <c r="L18" s="88"/>
      <c r="M18" s="88"/>
      <c r="N18" s="88"/>
      <c r="O18" s="88"/>
      <c r="P18" s="88"/>
      <c r="Q18" s="67">
        <f t="shared" ref="Q18:Q42" si="0">SUM(G18:P18)</f>
        <v>13.5</v>
      </c>
      <c r="R18" s="68">
        <f t="shared" ref="R18:R42" si="1">Q18/$E$14</f>
        <v>0.48214285714285715</v>
      </c>
      <c r="S18" s="82" t="s">
        <v>112</v>
      </c>
    </row>
    <row r="19" spans="1:19" x14ac:dyDescent="0.3">
      <c r="A19" s="76">
        <v>2</v>
      </c>
      <c r="B19" s="77"/>
      <c r="C19" s="77"/>
      <c r="D19" s="77"/>
      <c r="E19" s="78"/>
      <c r="F19" s="80"/>
      <c r="G19" s="88">
        <v>12.5</v>
      </c>
      <c r="H19" s="88"/>
      <c r="I19" s="88"/>
      <c r="J19" s="88"/>
      <c r="K19" s="88"/>
      <c r="L19" s="88"/>
      <c r="M19" s="88"/>
      <c r="N19" s="88"/>
      <c r="O19" s="88"/>
      <c r="P19" s="88"/>
      <c r="Q19" s="67">
        <f t="shared" si="0"/>
        <v>12.5</v>
      </c>
      <c r="R19" s="68">
        <f t="shared" si="1"/>
        <v>0.44642857142857145</v>
      </c>
      <c r="S19" s="82" t="s">
        <v>112</v>
      </c>
    </row>
    <row r="20" spans="1:19" x14ac:dyDescent="0.3">
      <c r="A20" s="76">
        <v>3</v>
      </c>
      <c r="B20" s="77"/>
      <c r="C20" s="77"/>
      <c r="D20" s="77"/>
      <c r="E20" s="71"/>
      <c r="F20" s="80"/>
      <c r="G20" s="88">
        <v>12</v>
      </c>
      <c r="H20" s="88"/>
      <c r="I20" s="88"/>
      <c r="J20" s="88"/>
      <c r="K20" s="88"/>
      <c r="L20" s="88"/>
      <c r="M20" s="88"/>
      <c r="N20" s="88"/>
      <c r="O20" s="88"/>
      <c r="P20" s="88"/>
      <c r="Q20" s="67">
        <f t="shared" si="0"/>
        <v>12</v>
      </c>
      <c r="R20" s="68">
        <f t="shared" si="1"/>
        <v>0.42857142857142855</v>
      </c>
      <c r="S20" s="82" t="s">
        <v>114</v>
      </c>
    </row>
    <row r="21" spans="1:19" x14ac:dyDescent="0.3">
      <c r="A21" s="76">
        <v>4</v>
      </c>
      <c r="B21" s="77"/>
      <c r="C21" s="77"/>
      <c r="D21" s="77"/>
      <c r="E21" s="71"/>
      <c r="F21" s="80"/>
      <c r="G21" s="88">
        <v>9.5</v>
      </c>
      <c r="H21" s="88"/>
      <c r="I21" s="88"/>
      <c r="J21" s="88"/>
      <c r="K21" s="88"/>
      <c r="L21" s="88"/>
      <c r="M21" s="88"/>
      <c r="N21" s="88"/>
      <c r="O21" s="88"/>
      <c r="P21" s="88"/>
      <c r="Q21" s="67">
        <f t="shared" si="0"/>
        <v>9.5</v>
      </c>
      <c r="R21" s="68">
        <f t="shared" si="1"/>
        <v>0.3392857142857143</v>
      </c>
      <c r="S21" s="82" t="s">
        <v>114</v>
      </c>
    </row>
    <row r="22" spans="1:19" x14ac:dyDescent="0.3">
      <c r="A22" s="76">
        <v>5</v>
      </c>
      <c r="B22" s="77"/>
      <c r="C22" s="77"/>
      <c r="D22" s="77"/>
      <c r="E22" s="71"/>
      <c r="F22" s="80"/>
      <c r="G22" s="88">
        <v>9</v>
      </c>
      <c r="H22" s="88"/>
      <c r="I22" s="88"/>
      <c r="J22" s="88"/>
      <c r="K22" s="88"/>
      <c r="L22" s="88"/>
      <c r="M22" s="88"/>
      <c r="N22" s="88"/>
      <c r="O22" s="88"/>
      <c r="P22" s="88"/>
      <c r="Q22" s="67">
        <f t="shared" si="0"/>
        <v>9</v>
      </c>
      <c r="R22" s="68">
        <f t="shared" si="1"/>
        <v>0.32142857142857145</v>
      </c>
      <c r="S22" s="82" t="s">
        <v>114</v>
      </c>
    </row>
    <row r="23" spans="1:19" x14ac:dyDescent="0.3">
      <c r="A23" s="76">
        <v>6</v>
      </c>
      <c r="B23" s="77"/>
      <c r="C23" s="77"/>
      <c r="D23" s="77"/>
      <c r="E23" s="78"/>
      <c r="F23" s="80"/>
      <c r="G23" s="88">
        <v>9</v>
      </c>
      <c r="H23" s="88"/>
      <c r="I23" s="88"/>
      <c r="J23" s="88"/>
      <c r="K23" s="88"/>
      <c r="L23" s="88"/>
      <c r="M23" s="88"/>
      <c r="N23" s="88"/>
      <c r="O23" s="88"/>
      <c r="P23" s="88"/>
      <c r="Q23" s="67">
        <f t="shared" si="0"/>
        <v>9</v>
      </c>
      <c r="R23" s="68">
        <f t="shared" si="1"/>
        <v>0.32142857142857145</v>
      </c>
      <c r="S23" s="82" t="s">
        <v>114</v>
      </c>
    </row>
    <row r="24" spans="1:19" x14ac:dyDescent="0.3">
      <c r="A24" s="76">
        <v>7</v>
      </c>
      <c r="B24" s="77"/>
      <c r="C24" s="77"/>
      <c r="D24" s="77"/>
      <c r="E24" s="71"/>
      <c r="F24" s="80"/>
      <c r="G24" s="88">
        <v>8.5</v>
      </c>
      <c r="H24" s="88"/>
      <c r="I24" s="88"/>
      <c r="J24" s="88"/>
      <c r="K24" s="88"/>
      <c r="L24" s="88"/>
      <c r="M24" s="88"/>
      <c r="N24" s="88"/>
      <c r="O24" s="88"/>
      <c r="P24" s="88"/>
      <c r="Q24" s="67">
        <f t="shared" si="0"/>
        <v>8.5</v>
      </c>
      <c r="R24" s="68">
        <f t="shared" si="1"/>
        <v>0.30357142857142855</v>
      </c>
      <c r="S24" s="82" t="s">
        <v>114</v>
      </c>
    </row>
    <row r="25" spans="1:19" x14ac:dyDescent="0.3">
      <c r="A25" s="76">
        <v>8</v>
      </c>
      <c r="B25" s="77"/>
      <c r="C25" s="77"/>
      <c r="D25" s="77"/>
      <c r="E25" s="71"/>
      <c r="F25" s="80"/>
      <c r="G25" s="88">
        <v>8.5</v>
      </c>
      <c r="H25" s="88"/>
      <c r="I25" s="88"/>
      <c r="J25" s="88"/>
      <c r="K25" s="88"/>
      <c r="L25" s="88"/>
      <c r="M25" s="88"/>
      <c r="N25" s="88"/>
      <c r="O25" s="88"/>
      <c r="P25" s="88"/>
      <c r="Q25" s="67">
        <f t="shared" si="0"/>
        <v>8.5</v>
      </c>
      <c r="R25" s="68">
        <f t="shared" si="1"/>
        <v>0.30357142857142855</v>
      </c>
      <c r="S25" s="82" t="s">
        <v>114</v>
      </c>
    </row>
    <row r="26" spans="1:19" x14ac:dyDescent="0.3">
      <c r="A26" s="76">
        <v>9</v>
      </c>
      <c r="B26" s="77"/>
      <c r="C26" s="77"/>
      <c r="D26" s="77"/>
      <c r="E26" s="78"/>
      <c r="F26" s="80"/>
      <c r="G26" s="88">
        <v>7.5</v>
      </c>
      <c r="H26" s="88"/>
      <c r="I26" s="88"/>
      <c r="J26" s="88"/>
      <c r="K26" s="88"/>
      <c r="L26" s="88"/>
      <c r="M26" s="88"/>
      <c r="N26" s="88"/>
      <c r="O26" s="88"/>
      <c r="P26" s="88"/>
      <c r="Q26" s="67">
        <f t="shared" si="0"/>
        <v>7.5</v>
      </c>
      <c r="R26" s="68">
        <f t="shared" si="1"/>
        <v>0.26785714285714285</v>
      </c>
      <c r="S26" s="82" t="s">
        <v>114</v>
      </c>
    </row>
    <row r="27" spans="1:19" x14ac:dyDescent="0.3">
      <c r="A27" s="76">
        <v>10</v>
      </c>
      <c r="B27" s="77"/>
      <c r="C27" s="77"/>
      <c r="D27" s="77"/>
      <c r="E27" s="78"/>
      <c r="F27" s="80"/>
      <c r="G27" s="88">
        <v>7.5</v>
      </c>
      <c r="H27" s="88"/>
      <c r="I27" s="88"/>
      <c r="J27" s="88"/>
      <c r="K27" s="88"/>
      <c r="L27" s="88"/>
      <c r="M27" s="88"/>
      <c r="N27" s="88"/>
      <c r="O27" s="88"/>
      <c r="P27" s="88"/>
      <c r="Q27" s="67">
        <f t="shared" si="0"/>
        <v>7.5</v>
      </c>
      <c r="R27" s="68">
        <f t="shared" si="1"/>
        <v>0.26785714285714285</v>
      </c>
      <c r="S27" s="82" t="s">
        <v>114</v>
      </c>
    </row>
    <row r="28" spans="1:19" x14ac:dyDescent="0.3">
      <c r="A28" s="76">
        <v>11</v>
      </c>
      <c r="B28" s="77"/>
      <c r="C28" s="77"/>
      <c r="D28" s="77"/>
      <c r="E28" s="71"/>
      <c r="F28" s="80"/>
      <c r="G28" s="88">
        <v>7</v>
      </c>
      <c r="H28" s="88"/>
      <c r="I28" s="88"/>
      <c r="J28" s="88"/>
      <c r="K28" s="88"/>
      <c r="L28" s="88"/>
      <c r="M28" s="88"/>
      <c r="N28" s="88"/>
      <c r="O28" s="88"/>
      <c r="P28" s="88"/>
      <c r="Q28" s="67">
        <f t="shared" si="0"/>
        <v>7</v>
      </c>
      <c r="R28" s="68">
        <f t="shared" si="1"/>
        <v>0.25</v>
      </c>
      <c r="S28" s="82" t="s">
        <v>114</v>
      </c>
    </row>
    <row r="29" spans="1:19" x14ac:dyDescent="0.3">
      <c r="A29" s="76">
        <v>12</v>
      </c>
      <c r="B29" s="77"/>
      <c r="C29" s="77"/>
      <c r="D29" s="77"/>
      <c r="E29" s="71"/>
      <c r="F29" s="80"/>
      <c r="G29" s="88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67">
        <f t="shared" si="0"/>
        <v>7</v>
      </c>
      <c r="R29" s="68">
        <f t="shared" si="1"/>
        <v>0.25</v>
      </c>
      <c r="S29" s="82" t="s">
        <v>114</v>
      </c>
    </row>
    <row r="30" spans="1:19" x14ac:dyDescent="0.3">
      <c r="A30" s="76">
        <v>13</v>
      </c>
      <c r="B30" s="77"/>
      <c r="C30" s="77"/>
      <c r="D30" s="77"/>
      <c r="E30" s="78"/>
      <c r="F30" s="80"/>
      <c r="G30" s="88">
        <v>6.5</v>
      </c>
      <c r="H30" s="88"/>
      <c r="I30" s="88"/>
      <c r="J30" s="88"/>
      <c r="K30" s="88"/>
      <c r="L30" s="88"/>
      <c r="M30" s="88"/>
      <c r="N30" s="88"/>
      <c r="O30" s="88"/>
      <c r="P30" s="88"/>
      <c r="Q30" s="67">
        <f t="shared" si="0"/>
        <v>6.5</v>
      </c>
      <c r="R30" s="68">
        <f t="shared" si="1"/>
        <v>0.23214285714285715</v>
      </c>
      <c r="S30" s="82" t="s">
        <v>114</v>
      </c>
    </row>
    <row r="31" spans="1:19" x14ac:dyDescent="0.3">
      <c r="A31" s="76">
        <v>14</v>
      </c>
      <c r="B31" s="77"/>
      <c r="C31" s="77"/>
      <c r="D31" s="77"/>
      <c r="E31" s="78"/>
      <c r="F31" s="80"/>
      <c r="G31" s="88">
        <v>6</v>
      </c>
      <c r="H31" s="88"/>
      <c r="I31" s="88"/>
      <c r="J31" s="88"/>
      <c r="K31" s="88"/>
      <c r="L31" s="88"/>
      <c r="M31" s="88"/>
      <c r="N31" s="88"/>
      <c r="O31" s="88"/>
      <c r="P31" s="88"/>
      <c r="Q31" s="67">
        <f t="shared" si="0"/>
        <v>6</v>
      </c>
      <c r="R31" s="68">
        <f t="shared" si="1"/>
        <v>0.21428571428571427</v>
      </c>
      <c r="S31" s="82" t="s">
        <v>114</v>
      </c>
    </row>
    <row r="32" spans="1:19" x14ac:dyDescent="0.3">
      <c r="A32" s="76">
        <v>15</v>
      </c>
      <c r="B32" s="77"/>
      <c r="C32" s="77"/>
      <c r="D32" s="77"/>
      <c r="E32" s="71"/>
      <c r="F32" s="80"/>
      <c r="G32" s="88">
        <v>5</v>
      </c>
      <c r="H32" s="88"/>
      <c r="I32" s="88"/>
      <c r="J32" s="88"/>
      <c r="K32" s="88"/>
      <c r="L32" s="88"/>
      <c r="M32" s="88"/>
      <c r="N32" s="88"/>
      <c r="O32" s="88"/>
      <c r="P32" s="88"/>
      <c r="Q32" s="67">
        <f t="shared" si="0"/>
        <v>5</v>
      </c>
      <c r="R32" s="68">
        <f t="shared" si="1"/>
        <v>0.17857142857142858</v>
      </c>
      <c r="S32" s="82" t="s">
        <v>114</v>
      </c>
    </row>
    <row r="33" spans="1:19" x14ac:dyDescent="0.3">
      <c r="A33" s="76">
        <v>16</v>
      </c>
      <c r="B33" s="77"/>
      <c r="C33" s="77"/>
      <c r="D33" s="77"/>
      <c r="E33" s="78"/>
      <c r="F33" s="80"/>
      <c r="G33" s="88">
        <v>4.5</v>
      </c>
      <c r="H33" s="88"/>
      <c r="I33" s="88"/>
      <c r="J33" s="88"/>
      <c r="K33" s="88"/>
      <c r="L33" s="88"/>
      <c r="M33" s="88"/>
      <c r="N33" s="88"/>
      <c r="O33" s="88"/>
      <c r="P33" s="88"/>
      <c r="Q33" s="67">
        <f t="shared" si="0"/>
        <v>4.5</v>
      </c>
      <c r="R33" s="68">
        <f t="shared" si="1"/>
        <v>0.16071428571428573</v>
      </c>
      <c r="S33" s="82" t="s">
        <v>114</v>
      </c>
    </row>
    <row r="34" spans="1:19" x14ac:dyDescent="0.3">
      <c r="A34" s="76">
        <v>17</v>
      </c>
      <c r="B34" s="77"/>
      <c r="C34" s="77"/>
      <c r="D34" s="77"/>
      <c r="E34" s="71"/>
      <c r="F34" s="80"/>
      <c r="G34" s="88">
        <v>4</v>
      </c>
      <c r="H34" s="88"/>
      <c r="I34" s="88"/>
      <c r="J34" s="88"/>
      <c r="K34" s="88"/>
      <c r="L34" s="88"/>
      <c r="M34" s="88"/>
      <c r="N34" s="88"/>
      <c r="O34" s="88"/>
      <c r="P34" s="88"/>
      <c r="Q34" s="67">
        <f t="shared" si="0"/>
        <v>4</v>
      </c>
      <c r="R34" s="68">
        <f t="shared" si="1"/>
        <v>0.14285714285714285</v>
      </c>
      <c r="S34" s="82" t="s">
        <v>114</v>
      </c>
    </row>
    <row r="35" spans="1:19" x14ac:dyDescent="0.3">
      <c r="A35" s="76">
        <v>18</v>
      </c>
      <c r="B35" s="77"/>
      <c r="C35" s="77"/>
      <c r="D35" s="77"/>
      <c r="E35" s="71"/>
      <c r="F35" s="80"/>
      <c r="G35" s="88">
        <v>4</v>
      </c>
      <c r="H35" s="88"/>
      <c r="I35" s="88"/>
      <c r="J35" s="88"/>
      <c r="K35" s="88"/>
      <c r="L35" s="88"/>
      <c r="M35" s="88"/>
      <c r="N35" s="88"/>
      <c r="O35" s="88"/>
      <c r="P35" s="88"/>
      <c r="Q35" s="67">
        <f t="shared" si="0"/>
        <v>4</v>
      </c>
      <c r="R35" s="68">
        <f t="shared" si="1"/>
        <v>0.14285714285714285</v>
      </c>
      <c r="S35" s="82" t="s">
        <v>114</v>
      </c>
    </row>
    <row r="36" spans="1:19" x14ac:dyDescent="0.3">
      <c r="A36" s="76">
        <v>19</v>
      </c>
      <c r="B36" s="77"/>
      <c r="C36" s="77"/>
      <c r="D36" s="77"/>
      <c r="E36" s="78"/>
      <c r="F36" s="80"/>
      <c r="G36" s="88">
        <v>4</v>
      </c>
      <c r="H36" s="88"/>
      <c r="I36" s="88"/>
      <c r="J36" s="88"/>
      <c r="K36" s="88"/>
      <c r="L36" s="88"/>
      <c r="M36" s="88"/>
      <c r="N36" s="88"/>
      <c r="O36" s="88"/>
      <c r="P36" s="88"/>
      <c r="Q36" s="67">
        <f t="shared" si="0"/>
        <v>4</v>
      </c>
      <c r="R36" s="68">
        <f t="shared" si="1"/>
        <v>0.14285714285714285</v>
      </c>
      <c r="S36" s="82" t="s">
        <v>114</v>
      </c>
    </row>
    <row r="37" spans="1:19" x14ac:dyDescent="0.3">
      <c r="A37" s="76">
        <v>20</v>
      </c>
      <c r="B37" s="77"/>
      <c r="C37" s="77"/>
      <c r="D37" s="77"/>
      <c r="E37" s="78"/>
      <c r="F37" s="80"/>
      <c r="G37" s="88">
        <v>4</v>
      </c>
      <c r="H37" s="88"/>
      <c r="I37" s="88"/>
      <c r="J37" s="88"/>
      <c r="K37" s="88"/>
      <c r="L37" s="88"/>
      <c r="M37" s="88"/>
      <c r="N37" s="88"/>
      <c r="O37" s="88"/>
      <c r="P37" s="88"/>
      <c r="Q37" s="67">
        <f t="shared" si="0"/>
        <v>4</v>
      </c>
      <c r="R37" s="68">
        <f t="shared" si="1"/>
        <v>0.14285714285714285</v>
      </c>
      <c r="S37" s="82" t="s">
        <v>114</v>
      </c>
    </row>
    <row r="38" spans="1:19" x14ac:dyDescent="0.3">
      <c r="A38" s="76">
        <v>21</v>
      </c>
      <c r="B38" s="77"/>
      <c r="C38" s="77"/>
      <c r="D38" s="77"/>
      <c r="E38" s="71"/>
      <c r="F38" s="80"/>
      <c r="G38" s="88">
        <v>3.5</v>
      </c>
      <c r="H38" s="88"/>
      <c r="I38" s="88"/>
      <c r="J38" s="88"/>
      <c r="K38" s="88"/>
      <c r="L38" s="88"/>
      <c r="M38" s="88"/>
      <c r="N38" s="88"/>
      <c r="O38" s="88"/>
      <c r="P38" s="88"/>
      <c r="Q38" s="67">
        <f t="shared" si="0"/>
        <v>3.5</v>
      </c>
      <c r="R38" s="68">
        <f t="shared" si="1"/>
        <v>0.125</v>
      </c>
      <c r="S38" s="82" t="s">
        <v>114</v>
      </c>
    </row>
    <row r="39" spans="1:19" x14ac:dyDescent="0.3">
      <c r="A39" s="76">
        <v>22</v>
      </c>
      <c r="B39" s="77"/>
      <c r="C39" s="77"/>
      <c r="D39" s="77"/>
      <c r="E39" s="71"/>
      <c r="F39" s="80"/>
      <c r="G39" s="88">
        <v>3</v>
      </c>
      <c r="H39" s="88"/>
      <c r="I39" s="88"/>
      <c r="J39" s="88"/>
      <c r="K39" s="88"/>
      <c r="L39" s="88"/>
      <c r="M39" s="88"/>
      <c r="N39" s="88"/>
      <c r="O39" s="88"/>
      <c r="P39" s="88"/>
      <c r="Q39" s="67">
        <f t="shared" si="0"/>
        <v>3</v>
      </c>
      <c r="R39" s="68">
        <f t="shared" si="1"/>
        <v>0.10714285714285714</v>
      </c>
      <c r="S39" s="82" t="s">
        <v>114</v>
      </c>
    </row>
    <row r="40" spans="1:19" x14ac:dyDescent="0.3">
      <c r="A40" s="76">
        <v>23</v>
      </c>
      <c r="B40" s="77"/>
      <c r="C40" s="77"/>
      <c r="D40" s="77"/>
      <c r="E40" s="78"/>
      <c r="F40" s="80"/>
      <c r="G40" s="88">
        <v>3</v>
      </c>
      <c r="H40" s="88"/>
      <c r="I40" s="88"/>
      <c r="J40" s="88"/>
      <c r="K40" s="88"/>
      <c r="L40" s="88"/>
      <c r="M40" s="88"/>
      <c r="N40" s="88"/>
      <c r="O40" s="88"/>
      <c r="P40" s="88"/>
      <c r="Q40" s="67">
        <f t="shared" si="0"/>
        <v>3</v>
      </c>
      <c r="R40" s="68">
        <f t="shared" si="1"/>
        <v>0.10714285714285714</v>
      </c>
      <c r="S40" s="82" t="s">
        <v>114</v>
      </c>
    </row>
    <row r="41" spans="1:19" x14ac:dyDescent="0.3">
      <c r="A41" s="76">
        <v>24</v>
      </c>
      <c r="B41" s="77"/>
      <c r="C41" s="77"/>
      <c r="D41" s="77"/>
      <c r="E41" s="78"/>
      <c r="F41" s="80"/>
      <c r="G41" s="88">
        <v>3</v>
      </c>
      <c r="H41" s="88"/>
      <c r="I41" s="88"/>
      <c r="J41" s="88"/>
      <c r="K41" s="88"/>
      <c r="L41" s="88"/>
      <c r="M41" s="88"/>
      <c r="N41" s="88"/>
      <c r="O41" s="88"/>
      <c r="P41" s="88"/>
      <c r="Q41" s="67">
        <f t="shared" si="0"/>
        <v>3</v>
      </c>
      <c r="R41" s="68">
        <f t="shared" si="1"/>
        <v>0.10714285714285714</v>
      </c>
      <c r="S41" s="82" t="s">
        <v>114</v>
      </c>
    </row>
    <row r="42" spans="1:19" x14ac:dyDescent="0.3">
      <c r="A42" s="76">
        <v>25</v>
      </c>
      <c r="B42" s="77"/>
      <c r="C42" s="77"/>
      <c r="D42" s="77"/>
      <c r="E42" s="71"/>
      <c r="F42" s="80"/>
      <c r="G42" s="88">
        <v>2</v>
      </c>
      <c r="H42" s="88"/>
      <c r="I42" s="88"/>
      <c r="J42" s="88"/>
      <c r="K42" s="88"/>
      <c r="L42" s="88"/>
      <c r="M42" s="88"/>
      <c r="N42" s="88"/>
      <c r="O42" s="88"/>
      <c r="P42" s="88"/>
      <c r="Q42" s="67">
        <f t="shared" si="0"/>
        <v>2</v>
      </c>
      <c r="R42" s="68">
        <f t="shared" si="1"/>
        <v>7.1428571428571425E-2</v>
      </c>
      <c r="S42" s="82" t="s">
        <v>114</v>
      </c>
    </row>
    <row r="43" spans="1:19" ht="19.95" customHeight="1" x14ac:dyDescent="0.3">
      <c r="A43" s="60"/>
      <c r="B43" s="17"/>
      <c r="C43" s="17"/>
      <c r="D43" s="17"/>
      <c r="E43" s="11"/>
      <c r="F43" s="1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60"/>
      <c r="R43" s="84"/>
      <c r="S43" s="7"/>
    </row>
    <row r="44" spans="1:19" ht="20.25" customHeight="1" x14ac:dyDescent="0.3">
      <c r="A44" s="33"/>
      <c r="B44" s="33"/>
      <c r="C44" s="33"/>
      <c r="D44" s="11"/>
      <c r="E44" s="11"/>
      <c r="F44" s="11"/>
      <c r="G44" s="17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86"/>
    </row>
    <row r="45" spans="1:19" ht="15.6" x14ac:dyDescent="0.3">
      <c r="A45" s="3" t="s">
        <v>366</v>
      </c>
      <c r="B45" s="44"/>
      <c r="C45" s="56"/>
      <c r="D45" s="119" t="s">
        <v>377</v>
      </c>
      <c r="E45" s="119"/>
      <c r="F45" s="58"/>
      <c r="G45" s="17"/>
      <c r="H45" s="54"/>
      <c r="I45" s="54"/>
      <c r="J45" s="54"/>
      <c r="K45" s="54"/>
      <c r="L45" s="54"/>
      <c r="M45" s="54"/>
      <c r="N45" s="54"/>
      <c r="O45" s="54"/>
      <c r="P45" s="54"/>
      <c r="Q45" s="65"/>
      <c r="R45" s="86"/>
    </row>
    <row r="46" spans="1:19" ht="19.95" customHeight="1" x14ac:dyDescent="0.3">
      <c r="A46" s="2"/>
      <c r="B46" s="2"/>
      <c r="C46" s="64" t="s">
        <v>367</v>
      </c>
      <c r="D46" s="112" t="s">
        <v>359</v>
      </c>
      <c r="E46" s="112"/>
      <c r="F46" s="112"/>
      <c r="G46" s="17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86"/>
    </row>
    <row r="47" spans="1:19" ht="19.95" customHeight="1" x14ac:dyDescent="0.3">
      <c r="A47" s="3" t="s">
        <v>368</v>
      </c>
      <c r="B47" s="44"/>
      <c r="C47" s="56"/>
      <c r="D47" s="119" t="s">
        <v>373</v>
      </c>
      <c r="E47" s="119"/>
      <c r="F47" s="59"/>
      <c r="G47" s="17"/>
      <c r="H47" s="54"/>
      <c r="I47" s="54"/>
      <c r="J47" s="54"/>
      <c r="K47" s="54"/>
      <c r="L47" s="54"/>
      <c r="M47" s="54"/>
      <c r="N47" s="54"/>
      <c r="O47" s="54"/>
      <c r="P47" s="54"/>
      <c r="Q47" s="65"/>
      <c r="R47" s="86"/>
    </row>
    <row r="48" spans="1:19" ht="19.95" customHeight="1" x14ac:dyDescent="0.3">
      <c r="A48" s="44"/>
      <c r="B48" s="44"/>
      <c r="C48" s="64" t="s">
        <v>367</v>
      </c>
      <c r="D48" s="112" t="s">
        <v>359</v>
      </c>
      <c r="E48" s="112"/>
      <c r="F48" s="112"/>
      <c r="G48" s="1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86"/>
    </row>
    <row r="49" ht="19.95" customHeight="1" x14ac:dyDescent="0.3"/>
  </sheetData>
  <autoFilter ref="A17:S17">
    <sortState ref="A18:X94">
      <sortCondition descending="1" ref="S17"/>
    </sortState>
  </autoFilter>
  <sortState ref="B18:R75">
    <sortCondition descending="1" ref="Q18:Q75"/>
  </sortState>
  <mergeCells count="19">
    <mergeCell ref="D48:F48"/>
    <mergeCell ref="J8:S8"/>
    <mergeCell ref="A10:D10"/>
    <mergeCell ref="E10:G10"/>
    <mergeCell ref="A12:D12"/>
    <mergeCell ref="E12:G12"/>
    <mergeCell ref="A14:D14"/>
    <mergeCell ref="E14:G14"/>
    <mergeCell ref="G16:P16"/>
    <mergeCell ref="D45:E45"/>
    <mergeCell ref="D46:F46"/>
    <mergeCell ref="H46:Q46"/>
    <mergeCell ref="D47:E47"/>
    <mergeCell ref="J7:S7"/>
    <mergeCell ref="A1:S1"/>
    <mergeCell ref="A3:S3"/>
    <mergeCell ref="A5:I5"/>
    <mergeCell ref="J5:S5"/>
    <mergeCell ref="J6:S6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portrait" horizontalDpi="180" verticalDpi="18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view="pageBreakPreview" topLeftCell="A6" zoomScaleSheetLayoutView="100" workbookViewId="0">
      <selection activeCell="B18" sqref="B18:E34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3.5546875" style="44" customWidth="1"/>
    <col min="20" max="16384" width="9.109375" style="44"/>
  </cols>
  <sheetData>
    <row r="1" spans="1:1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1" t="s">
        <v>371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2" t="s">
        <v>372</v>
      </c>
      <c r="B5" s="102"/>
      <c r="C5" s="102"/>
      <c r="D5" s="102"/>
      <c r="E5" s="102"/>
      <c r="F5" s="102"/>
      <c r="G5" s="102"/>
      <c r="H5" s="102"/>
      <c r="I5" s="102"/>
      <c r="J5" s="110" t="s">
        <v>374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">
      <c r="J6" s="104" t="s">
        <v>5</v>
      </c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399999999999999" x14ac:dyDescent="0.3">
      <c r="J7" s="110" t="s">
        <v>358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J8" s="104" t="s">
        <v>143</v>
      </c>
      <c r="K8" s="104"/>
      <c r="L8" s="104"/>
      <c r="M8" s="104"/>
      <c r="N8" s="104"/>
      <c r="O8" s="104"/>
      <c r="P8" s="104"/>
      <c r="Q8" s="104"/>
      <c r="R8" s="104"/>
      <c r="S8" s="104"/>
    </row>
    <row r="10" spans="1:19" ht="15.6" x14ac:dyDescent="0.3">
      <c r="A10" s="105" t="s">
        <v>6</v>
      </c>
      <c r="B10" s="105"/>
      <c r="C10" s="105"/>
      <c r="D10" s="105"/>
      <c r="E10" s="113">
        <v>45205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5" t="s">
        <v>369</v>
      </c>
      <c r="B12" s="105"/>
      <c r="C12" s="105"/>
      <c r="D12" s="105"/>
      <c r="E12" s="115">
        <v>17</v>
      </c>
      <c r="F12" s="115"/>
      <c r="G12" s="115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5" t="s">
        <v>370</v>
      </c>
      <c r="B14" s="105"/>
      <c r="C14" s="105"/>
      <c r="D14" s="105"/>
      <c r="E14" s="115">
        <v>28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v>1</v>
      </c>
      <c r="B18" s="77"/>
      <c r="C18" s="77"/>
      <c r="D18" s="77"/>
      <c r="E18" s="71"/>
      <c r="F18" s="81">
        <v>60001</v>
      </c>
      <c r="G18" s="88">
        <v>18</v>
      </c>
      <c r="H18" s="88"/>
      <c r="I18" s="88"/>
      <c r="J18" s="88"/>
      <c r="K18" s="88"/>
      <c r="L18" s="88"/>
      <c r="M18" s="88"/>
      <c r="N18" s="88"/>
      <c r="O18" s="88"/>
      <c r="P18" s="88"/>
      <c r="Q18" s="67">
        <f t="shared" ref="Q18:Q34" si="0">SUM(G18:P18)</f>
        <v>18</v>
      </c>
      <c r="R18" s="68">
        <f t="shared" ref="R18:R34" si="1">Q18/$E$14</f>
        <v>0.6428571428571429</v>
      </c>
      <c r="S18" s="82" t="s">
        <v>113</v>
      </c>
    </row>
    <row r="19" spans="1:19" x14ac:dyDescent="0.3">
      <c r="A19" s="79">
        <v>2</v>
      </c>
      <c r="B19" s="77"/>
      <c r="C19" s="77"/>
      <c r="D19" s="77"/>
      <c r="E19" s="71"/>
      <c r="F19" s="81">
        <v>60013</v>
      </c>
      <c r="G19" s="88">
        <v>16</v>
      </c>
      <c r="H19" s="88"/>
      <c r="I19" s="88"/>
      <c r="J19" s="88"/>
      <c r="K19" s="88"/>
      <c r="L19" s="88"/>
      <c r="M19" s="88"/>
      <c r="N19" s="88"/>
      <c r="O19" s="88"/>
      <c r="P19" s="88"/>
      <c r="Q19" s="67">
        <f t="shared" si="0"/>
        <v>16</v>
      </c>
      <c r="R19" s="68">
        <f t="shared" si="1"/>
        <v>0.5714285714285714</v>
      </c>
      <c r="S19" s="82" t="s">
        <v>112</v>
      </c>
    </row>
    <row r="20" spans="1:19" x14ac:dyDescent="0.3">
      <c r="A20" s="79">
        <v>3</v>
      </c>
      <c r="B20" s="77"/>
      <c r="C20" s="77"/>
      <c r="D20" s="77"/>
      <c r="E20" s="71"/>
      <c r="F20" s="81">
        <v>60017</v>
      </c>
      <c r="G20" s="88">
        <v>16</v>
      </c>
      <c r="H20" s="88"/>
      <c r="I20" s="88"/>
      <c r="J20" s="88"/>
      <c r="K20" s="88"/>
      <c r="L20" s="88"/>
      <c r="M20" s="88"/>
      <c r="N20" s="88"/>
      <c r="O20" s="88"/>
      <c r="P20" s="88"/>
      <c r="Q20" s="67">
        <f t="shared" si="0"/>
        <v>16</v>
      </c>
      <c r="R20" s="68">
        <f t="shared" si="1"/>
        <v>0.5714285714285714</v>
      </c>
      <c r="S20" s="82" t="s">
        <v>112</v>
      </c>
    </row>
    <row r="21" spans="1:19" x14ac:dyDescent="0.3">
      <c r="A21" s="79">
        <v>4</v>
      </c>
      <c r="B21" s="77"/>
      <c r="C21" s="77"/>
      <c r="D21" s="77"/>
      <c r="E21" s="71"/>
      <c r="F21" s="81">
        <v>60018</v>
      </c>
      <c r="G21" s="88">
        <v>16</v>
      </c>
      <c r="H21" s="88"/>
      <c r="I21" s="88"/>
      <c r="J21" s="88"/>
      <c r="K21" s="88"/>
      <c r="L21" s="88"/>
      <c r="M21" s="88"/>
      <c r="N21" s="88"/>
      <c r="O21" s="88"/>
      <c r="P21" s="88"/>
      <c r="Q21" s="67">
        <f t="shared" si="0"/>
        <v>16</v>
      </c>
      <c r="R21" s="68">
        <f t="shared" si="1"/>
        <v>0.5714285714285714</v>
      </c>
      <c r="S21" s="82" t="s">
        <v>112</v>
      </c>
    </row>
    <row r="22" spans="1:19" x14ac:dyDescent="0.3">
      <c r="A22" s="79">
        <v>5</v>
      </c>
      <c r="B22" s="77"/>
      <c r="C22" s="77"/>
      <c r="D22" s="77"/>
      <c r="E22" s="71"/>
      <c r="F22" s="81">
        <v>60024</v>
      </c>
      <c r="G22" s="88">
        <v>15.5</v>
      </c>
      <c r="H22" s="88"/>
      <c r="I22" s="88"/>
      <c r="J22" s="88"/>
      <c r="K22" s="88"/>
      <c r="L22" s="88"/>
      <c r="M22" s="88"/>
      <c r="N22" s="88"/>
      <c r="O22" s="88"/>
      <c r="P22" s="88"/>
      <c r="Q22" s="67">
        <f t="shared" si="0"/>
        <v>15.5</v>
      </c>
      <c r="R22" s="68">
        <f t="shared" si="1"/>
        <v>0.5535714285714286</v>
      </c>
      <c r="S22" s="82" t="s">
        <v>114</v>
      </c>
    </row>
    <row r="23" spans="1:19" x14ac:dyDescent="0.3">
      <c r="A23" s="79">
        <v>6</v>
      </c>
      <c r="B23" s="77"/>
      <c r="C23" s="77"/>
      <c r="D23" s="77"/>
      <c r="E23" s="71"/>
      <c r="F23" s="81">
        <v>60021</v>
      </c>
      <c r="G23" s="88">
        <v>15</v>
      </c>
      <c r="H23" s="88"/>
      <c r="I23" s="88"/>
      <c r="J23" s="88"/>
      <c r="K23" s="88"/>
      <c r="L23" s="88"/>
      <c r="M23" s="88"/>
      <c r="N23" s="88"/>
      <c r="O23" s="88"/>
      <c r="P23" s="88"/>
      <c r="Q23" s="67">
        <f t="shared" si="0"/>
        <v>15</v>
      </c>
      <c r="R23" s="68">
        <f t="shared" si="1"/>
        <v>0.5357142857142857</v>
      </c>
      <c r="S23" s="82" t="s">
        <v>114</v>
      </c>
    </row>
    <row r="24" spans="1:19" x14ac:dyDescent="0.3">
      <c r="A24" s="79">
        <v>7</v>
      </c>
      <c r="B24" s="77"/>
      <c r="C24" s="77"/>
      <c r="D24" s="77"/>
      <c r="E24" s="71"/>
      <c r="F24" s="81">
        <v>60025</v>
      </c>
      <c r="G24" s="88">
        <v>12.5</v>
      </c>
      <c r="H24" s="88"/>
      <c r="I24" s="88"/>
      <c r="J24" s="88"/>
      <c r="K24" s="88"/>
      <c r="L24" s="88"/>
      <c r="M24" s="88"/>
      <c r="N24" s="88"/>
      <c r="O24" s="88"/>
      <c r="P24" s="88"/>
      <c r="Q24" s="67">
        <f t="shared" si="0"/>
        <v>12.5</v>
      </c>
      <c r="R24" s="68">
        <f t="shared" si="1"/>
        <v>0.44642857142857145</v>
      </c>
      <c r="S24" s="82" t="s">
        <v>114</v>
      </c>
    </row>
    <row r="25" spans="1:19" x14ac:dyDescent="0.3">
      <c r="A25" s="79">
        <v>8</v>
      </c>
      <c r="B25" s="77"/>
      <c r="C25" s="77"/>
      <c r="D25" s="77"/>
      <c r="E25" s="71"/>
      <c r="F25" s="81">
        <v>60012</v>
      </c>
      <c r="G25" s="88">
        <v>11.5</v>
      </c>
      <c r="H25" s="88"/>
      <c r="I25" s="88"/>
      <c r="J25" s="88"/>
      <c r="K25" s="88"/>
      <c r="L25" s="88"/>
      <c r="M25" s="88"/>
      <c r="N25" s="88"/>
      <c r="O25" s="88"/>
      <c r="P25" s="88"/>
      <c r="Q25" s="67">
        <f t="shared" si="0"/>
        <v>11.5</v>
      </c>
      <c r="R25" s="68">
        <f t="shared" si="1"/>
        <v>0.4107142857142857</v>
      </c>
      <c r="S25" s="82" t="s">
        <v>114</v>
      </c>
    </row>
    <row r="26" spans="1:19" x14ac:dyDescent="0.3">
      <c r="A26" s="79">
        <v>9</v>
      </c>
      <c r="B26" s="77"/>
      <c r="C26" s="77"/>
      <c r="D26" s="77"/>
      <c r="E26" s="71"/>
      <c r="F26" s="81">
        <v>60011</v>
      </c>
      <c r="G26" s="88">
        <v>10.5</v>
      </c>
      <c r="H26" s="88"/>
      <c r="I26" s="88"/>
      <c r="J26" s="88"/>
      <c r="K26" s="88"/>
      <c r="L26" s="88"/>
      <c r="M26" s="88"/>
      <c r="N26" s="88"/>
      <c r="O26" s="88"/>
      <c r="P26" s="88"/>
      <c r="Q26" s="67">
        <f t="shared" si="0"/>
        <v>10.5</v>
      </c>
      <c r="R26" s="68">
        <f t="shared" si="1"/>
        <v>0.375</v>
      </c>
      <c r="S26" s="82" t="s">
        <v>114</v>
      </c>
    </row>
    <row r="27" spans="1:19" x14ac:dyDescent="0.3">
      <c r="A27" s="79">
        <v>10</v>
      </c>
      <c r="B27" s="77"/>
      <c r="C27" s="77"/>
      <c r="D27" s="77"/>
      <c r="E27" s="78"/>
      <c r="F27" s="81">
        <v>60048</v>
      </c>
      <c r="G27" s="88">
        <v>9.5</v>
      </c>
      <c r="H27" s="88"/>
      <c r="I27" s="88"/>
      <c r="J27" s="88"/>
      <c r="K27" s="88"/>
      <c r="L27" s="88"/>
      <c r="M27" s="88"/>
      <c r="N27" s="88"/>
      <c r="O27" s="88"/>
      <c r="P27" s="88"/>
      <c r="Q27" s="67">
        <f t="shared" si="0"/>
        <v>9.5</v>
      </c>
      <c r="R27" s="68">
        <f t="shared" si="1"/>
        <v>0.3392857142857143</v>
      </c>
      <c r="S27" s="82" t="s">
        <v>114</v>
      </c>
    </row>
    <row r="28" spans="1:19" x14ac:dyDescent="0.3">
      <c r="A28" s="79">
        <v>11</v>
      </c>
      <c r="B28" s="77"/>
      <c r="C28" s="77"/>
      <c r="D28" s="77"/>
      <c r="E28" s="78"/>
      <c r="F28" s="81">
        <v>60029</v>
      </c>
      <c r="G28" s="88">
        <v>8.5</v>
      </c>
      <c r="H28" s="88"/>
      <c r="I28" s="88"/>
      <c r="J28" s="88"/>
      <c r="K28" s="88"/>
      <c r="L28" s="88"/>
      <c r="M28" s="88"/>
      <c r="N28" s="88"/>
      <c r="O28" s="88"/>
      <c r="P28" s="88"/>
      <c r="Q28" s="67">
        <f t="shared" si="0"/>
        <v>8.5</v>
      </c>
      <c r="R28" s="68">
        <f t="shared" si="1"/>
        <v>0.30357142857142855</v>
      </c>
      <c r="S28" s="82" t="s">
        <v>114</v>
      </c>
    </row>
    <row r="29" spans="1:19" x14ac:dyDescent="0.3">
      <c r="A29" s="79">
        <v>12</v>
      </c>
      <c r="B29" s="77"/>
      <c r="C29" s="77"/>
      <c r="D29" s="77"/>
      <c r="E29" s="71"/>
      <c r="F29" s="81">
        <v>60016</v>
      </c>
      <c r="G29" s="88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67">
        <f t="shared" si="0"/>
        <v>7</v>
      </c>
      <c r="R29" s="68">
        <f t="shared" si="1"/>
        <v>0.25</v>
      </c>
      <c r="S29" s="82" t="s">
        <v>114</v>
      </c>
    </row>
    <row r="30" spans="1:19" x14ac:dyDescent="0.3">
      <c r="A30" s="79">
        <v>13</v>
      </c>
      <c r="B30" s="77"/>
      <c r="C30" s="77"/>
      <c r="D30" s="77"/>
      <c r="E30" s="78"/>
      <c r="F30" s="81">
        <v>60034</v>
      </c>
      <c r="G30" s="88">
        <v>6</v>
      </c>
      <c r="H30" s="88"/>
      <c r="I30" s="88"/>
      <c r="J30" s="88"/>
      <c r="K30" s="88"/>
      <c r="L30" s="88"/>
      <c r="M30" s="88"/>
      <c r="N30" s="88"/>
      <c r="O30" s="88"/>
      <c r="P30" s="88"/>
      <c r="Q30" s="67">
        <f t="shared" si="0"/>
        <v>6</v>
      </c>
      <c r="R30" s="68">
        <f t="shared" si="1"/>
        <v>0.21428571428571427</v>
      </c>
      <c r="S30" s="82" t="s">
        <v>114</v>
      </c>
    </row>
    <row r="31" spans="1:19" x14ac:dyDescent="0.3">
      <c r="A31" s="79">
        <v>14</v>
      </c>
      <c r="B31" s="77"/>
      <c r="C31" s="77"/>
      <c r="D31" s="77"/>
      <c r="E31" s="78"/>
      <c r="F31" s="81">
        <v>60035</v>
      </c>
      <c r="G31" s="88">
        <v>5.5</v>
      </c>
      <c r="H31" s="88"/>
      <c r="I31" s="88"/>
      <c r="J31" s="88"/>
      <c r="K31" s="88"/>
      <c r="L31" s="88"/>
      <c r="M31" s="88"/>
      <c r="N31" s="88"/>
      <c r="O31" s="88"/>
      <c r="P31" s="88"/>
      <c r="Q31" s="67">
        <f t="shared" si="0"/>
        <v>5.5</v>
      </c>
      <c r="R31" s="68">
        <f t="shared" si="1"/>
        <v>0.19642857142857142</v>
      </c>
      <c r="S31" s="82" t="s">
        <v>114</v>
      </c>
    </row>
    <row r="32" spans="1:19" x14ac:dyDescent="0.3">
      <c r="A32" s="79">
        <v>15</v>
      </c>
      <c r="B32" s="77"/>
      <c r="C32" s="77"/>
      <c r="D32" s="77"/>
      <c r="E32" s="78"/>
      <c r="F32" s="81">
        <v>60030</v>
      </c>
      <c r="G32" s="88">
        <v>5</v>
      </c>
      <c r="H32" s="88"/>
      <c r="I32" s="88"/>
      <c r="J32" s="88"/>
      <c r="K32" s="88"/>
      <c r="L32" s="88"/>
      <c r="M32" s="88"/>
      <c r="N32" s="88"/>
      <c r="O32" s="88"/>
      <c r="P32" s="88"/>
      <c r="Q32" s="67">
        <f t="shared" si="0"/>
        <v>5</v>
      </c>
      <c r="R32" s="68">
        <f t="shared" si="1"/>
        <v>0.17857142857142858</v>
      </c>
      <c r="S32" s="82" t="s">
        <v>114</v>
      </c>
    </row>
    <row r="33" spans="1:19" x14ac:dyDescent="0.3">
      <c r="A33" s="79">
        <v>16</v>
      </c>
      <c r="B33" s="77"/>
      <c r="C33" s="77"/>
      <c r="D33" s="77"/>
      <c r="E33" s="78"/>
      <c r="F33" s="81">
        <v>60045</v>
      </c>
      <c r="G33" s="88">
        <v>4</v>
      </c>
      <c r="H33" s="88"/>
      <c r="I33" s="88"/>
      <c r="J33" s="88"/>
      <c r="K33" s="88"/>
      <c r="L33" s="88"/>
      <c r="M33" s="88"/>
      <c r="N33" s="88"/>
      <c r="O33" s="88"/>
      <c r="P33" s="88"/>
      <c r="Q33" s="67">
        <f t="shared" si="0"/>
        <v>4</v>
      </c>
      <c r="R33" s="68">
        <f t="shared" si="1"/>
        <v>0.14285714285714285</v>
      </c>
      <c r="S33" s="82" t="s">
        <v>114</v>
      </c>
    </row>
    <row r="34" spans="1:19" x14ac:dyDescent="0.3">
      <c r="A34" s="79">
        <v>17</v>
      </c>
      <c r="B34" s="77"/>
      <c r="C34" s="77"/>
      <c r="D34" s="77"/>
      <c r="E34" s="78"/>
      <c r="F34" s="81">
        <v>60047</v>
      </c>
      <c r="G34" s="88">
        <v>2</v>
      </c>
      <c r="H34" s="88"/>
      <c r="I34" s="88"/>
      <c r="J34" s="88"/>
      <c r="K34" s="88"/>
      <c r="L34" s="88"/>
      <c r="M34" s="88"/>
      <c r="N34" s="88"/>
      <c r="O34" s="88"/>
      <c r="P34" s="88"/>
      <c r="Q34" s="67">
        <f t="shared" si="0"/>
        <v>2</v>
      </c>
      <c r="R34" s="68">
        <f t="shared" si="1"/>
        <v>7.1428571428571425E-2</v>
      </c>
      <c r="S34" s="82" t="s">
        <v>114</v>
      </c>
    </row>
    <row r="35" spans="1:19" ht="19.95" customHeight="1" x14ac:dyDescent="0.3">
      <c r="A35" s="60"/>
      <c r="B35" s="17"/>
      <c r="C35" s="17"/>
      <c r="D35" s="17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60"/>
      <c r="R35" s="84"/>
      <c r="S35" s="7"/>
    </row>
    <row r="36" spans="1:19" ht="20.25" customHeight="1" x14ac:dyDescent="0.3">
      <c r="A36" s="33"/>
      <c r="B36" s="33"/>
      <c r="C36" s="33"/>
      <c r="D36" s="11"/>
      <c r="E36" s="11"/>
      <c r="F36" s="11"/>
      <c r="G36" s="17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6"/>
    </row>
    <row r="37" spans="1:19" ht="15.6" x14ac:dyDescent="0.3">
      <c r="A37" s="3" t="s">
        <v>366</v>
      </c>
      <c r="B37" s="44"/>
      <c r="C37" s="56"/>
      <c r="D37" s="119" t="s">
        <v>377</v>
      </c>
      <c r="E37" s="119"/>
      <c r="F37" s="58"/>
      <c r="G37" s="17"/>
      <c r="H37" s="54"/>
      <c r="I37" s="54"/>
      <c r="J37" s="54"/>
      <c r="K37" s="54"/>
      <c r="L37" s="54"/>
      <c r="M37" s="54"/>
      <c r="N37" s="54"/>
      <c r="O37" s="54"/>
      <c r="P37" s="54"/>
      <c r="Q37" s="65"/>
      <c r="R37" s="86"/>
    </row>
    <row r="38" spans="1:19" ht="19.95" customHeight="1" x14ac:dyDescent="0.3">
      <c r="A38" s="2"/>
      <c r="B38" s="2"/>
      <c r="C38" s="64" t="s">
        <v>367</v>
      </c>
      <c r="D38" s="112" t="s">
        <v>359</v>
      </c>
      <c r="E38" s="112"/>
      <c r="F38" s="112"/>
      <c r="G38" s="17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86"/>
    </row>
    <row r="39" spans="1:19" ht="19.95" customHeight="1" x14ac:dyDescent="0.3">
      <c r="A39" s="3" t="s">
        <v>368</v>
      </c>
      <c r="B39" s="44"/>
      <c r="C39" s="56"/>
      <c r="D39" s="119" t="s">
        <v>373</v>
      </c>
      <c r="E39" s="119"/>
      <c r="F39" s="59"/>
      <c r="G39" s="17"/>
      <c r="H39" s="54"/>
      <c r="I39" s="54"/>
      <c r="J39" s="54"/>
      <c r="K39" s="54"/>
      <c r="L39" s="54"/>
      <c r="M39" s="54"/>
      <c r="N39" s="54"/>
      <c r="O39" s="54"/>
      <c r="P39" s="54"/>
      <c r="Q39" s="65"/>
      <c r="R39" s="86"/>
    </row>
    <row r="40" spans="1:19" ht="19.95" customHeight="1" x14ac:dyDescent="0.3">
      <c r="A40" s="44"/>
      <c r="B40" s="44"/>
      <c r="C40" s="64" t="s">
        <v>367</v>
      </c>
      <c r="D40" s="112" t="s">
        <v>359</v>
      </c>
      <c r="E40" s="112"/>
      <c r="F40" s="112"/>
      <c r="G40" s="1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86"/>
    </row>
    <row r="41" spans="1:19" ht="19.95" customHeight="1" x14ac:dyDescent="0.3"/>
  </sheetData>
  <autoFilter ref="A17:S17">
    <sortState ref="A18:X94">
      <sortCondition descending="1" ref="S17"/>
    </sortState>
  </autoFilter>
  <sortState ref="B18:R65">
    <sortCondition descending="1" ref="Q18:Q65"/>
  </sortState>
  <mergeCells count="19">
    <mergeCell ref="D40:F40"/>
    <mergeCell ref="J8:S8"/>
    <mergeCell ref="A10:D10"/>
    <mergeCell ref="E10:G10"/>
    <mergeCell ref="A12:D12"/>
    <mergeCell ref="E12:G12"/>
    <mergeCell ref="A14:D14"/>
    <mergeCell ref="E14:G14"/>
    <mergeCell ref="G16:P16"/>
    <mergeCell ref="D37:E37"/>
    <mergeCell ref="D38:F38"/>
    <mergeCell ref="H38:Q38"/>
    <mergeCell ref="D39:E39"/>
    <mergeCell ref="J7:S7"/>
    <mergeCell ref="A1:S1"/>
    <mergeCell ref="A3:S3"/>
    <mergeCell ref="A5:I5"/>
    <mergeCell ref="J5:S5"/>
    <mergeCell ref="J6:S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80" verticalDpi="18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2"/>
  <sheetViews>
    <sheetView view="pageBreakPreview" topLeftCell="A6" zoomScaleSheetLayoutView="100" workbookViewId="0">
      <selection activeCell="E18" sqref="E18:E4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6.21875" style="44" customWidth="1"/>
    <col min="20" max="16384" width="9.109375" style="44"/>
  </cols>
  <sheetData>
    <row r="1" spans="1:1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6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5"/>
      <c r="S2" s="50"/>
    </row>
    <row r="3" spans="1:19" ht="15.6" x14ac:dyDescent="0.3">
      <c r="A3" s="111" t="s">
        <v>371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6" x14ac:dyDescent="0.3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9" ht="18" x14ac:dyDescent="0.3">
      <c r="A5" s="102" t="s">
        <v>372</v>
      </c>
      <c r="B5" s="102"/>
      <c r="C5" s="102"/>
      <c r="D5" s="102"/>
      <c r="E5" s="102"/>
      <c r="F5" s="102"/>
      <c r="G5" s="102"/>
      <c r="H5" s="102"/>
      <c r="I5" s="102"/>
      <c r="J5" s="110" t="s">
        <v>374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">
      <c r="J6" s="104" t="s">
        <v>5</v>
      </c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399999999999999" x14ac:dyDescent="0.3">
      <c r="J7" s="110" t="s">
        <v>361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J8" s="104" t="s">
        <v>143</v>
      </c>
      <c r="K8" s="104"/>
      <c r="L8" s="104"/>
      <c r="M8" s="104"/>
      <c r="N8" s="104"/>
      <c r="O8" s="104"/>
      <c r="P8" s="104"/>
      <c r="Q8" s="104"/>
      <c r="R8" s="104"/>
      <c r="S8" s="104"/>
    </row>
    <row r="10" spans="1:19" ht="15.6" x14ac:dyDescent="0.3">
      <c r="A10" s="105" t="s">
        <v>6</v>
      </c>
      <c r="B10" s="105"/>
      <c r="C10" s="105"/>
      <c r="D10" s="105"/>
      <c r="E10" s="113">
        <v>45205</v>
      </c>
      <c r="F10" s="113"/>
      <c r="G10" s="114"/>
    </row>
    <row r="11" spans="1:19" ht="15.6" x14ac:dyDescent="0.3">
      <c r="A11" s="51"/>
      <c r="B11" s="52"/>
      <c r="C11" s="52"/>
      <c r="D11" s="52"/>
      <c r="E11" s="10"/>
      <c r="F11" s="10"/>
    </row>
    <row r="12" spans="1:19" ht="15.6" x14ac:dyDescent="0.3">
      <c r="A12" s="105" t="s">
        <v>369</v>
      </c>
      <c r="B12" s="105"/>
      <c r="C12" s="105"/>
      <c r="D12" s="105"/>
      <c r="E12" s="115">
        <v>28</v>
      </c>
      <c r="F12" s="115"/>
      <c r="G12" s="115"/>
      <c r="H12" s="52" t="s">
        <v>13</v>
      </c>
    </row>
    <row r="13" spans="1:19" ht="15.6" x14ac:dyDescent="0.3">
      <c r="A13" s="51"/>
      <c r="B13" s="52"/>
      <c r="C13" s="52"/>
      <c r="D13" s="52"/>
      <c r="E13" s="10"/>
      <c r="F13" s="10"/>
      <c r="G13" s="46"/>
    </row>
    <row r="14" spans="1:19" ht="15.6" x14ac:dyDescent="0.3">
      <c r="A14" s="105" t="s">
        <v>370</v>
      </c>
      <c r="B14" s="105"/>
      <c r="C14" s="105"/>
      <c r="D14" s="105"/>
      <c r="E14" s="115">
        <v>28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f>ROW(A1)</f>
        <v>1</v>
      </c>
      <c r="B18" s="77"/>
      <c r="C18" s="77"/>
      <c r="D18" s="77"/>
      <c r="E18" s="71"/>
      <c r="F18" s="81">
        <v>70003</v>
      </c>
      <c r="G18" s="88">
        <v>14.5</v>
      </c>
      <c r="H18" s="88"/>
      <c r="I18" s="88"/>
      <c r="J18" s="88"/>
      <c r="K18" s="88"/>
      <c r="L18" s="88"/>
      <c r="M18" s="88"/>
      <c r="N18" s="88"/>
      <c r="O18" s="88"/>
      <c r="P18" s="88"/>
      <c r="Q18" s="67">
        <f t="shared" ref="Q18:Q45" si="0">SUM(G18:P18)</f>
        <v>14.5</v>
      </c>
      <c r="R18" s="68">
        <f t="shared" ref="R18:R45" si="1">Q18/$E$14</f>
        <v>0.5178571428571429</v>
      </c>
      <c r="S18" s="82" t="s">
        <v>113</v>
      </c>
    </row>
    <row r="19" spans="1:19" x14ac:dyDescent="0.3">
      <c r="A19" s="79">
        <f t="shared" ref="A19:A45" si="2">ROW(A2)</f>
        <v>2</v>
      </c>
      <c r="B19" s="77"/>
      <c r="C19" s="77"/>
      <c r="D19" s="77"/>
      <c r="E19" s="71"/>
      <c r="F19" s="81">
        <v>70001</v>
      </c>
      <c r="G19" s="88">
        <v>13.5</v>
      </c>
      <c r="H19" s="88"/>
      <c r="I19" s="88"/>
      <c r="J19" s="88"/>
      <c r="K19" s="88"/>
      <c r="L19" s="88"/>
      <c r="M19" s="88"/>
      <c r="N19" s="88"/>
      <c r="O19" s="88"/>
      <c r="P19" s="88"/>
      <c r="Q19" s="67">
        <f t="shared" si="0"/>
        <v>13.5</v>
      </c>
      <c r="R19" s="68">
        <f t="shared" si="1"/>
        <v>0.48214285714285715</v>
      </c>
      <c r="S19" s="82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8"/>
      <c r="F20" s="81">
        <v>70046</v>
      </c>
      <c r="G20" s="88">
        <v>13</v>
      </c>
      <c r="H20" s="88"/>
      <c r="I20" s="88"/>
      <c r="J20" s="88"/>
      <c r="K20" s="88"/>
      <c r="L20" s="88"/>
      <c r="M20" s="88"/>
      <c r="N20" s="88"/>
      <c r="O20" s="88"/>
      <c r="P20" s="88"/>
      <c r="Q20" s="67">
        <f t="shared" si="0"/>
        <v>13</v>
      </c>
      <c r="R20" s="68">
        <f t="shared" si="1"/>
        <v>0.4642857142857143</v>
      </c>
      <c r="S20" s="82" t="s">
        <v>112</v>
      </c>
    </row>
    <row r="21" spans="1:19" x14ac:dyDescent="0.3">
      <c r="A21" s="79">
        <f t="shared" si="2"/>
        <v>4</v>
      </c>
      <c r="B21" s="77"/>
      <c r="C21" s="77"/>
      <c r="D21" s="77"/>
      <c r="E21" s="78"/>
      <c r="F21" s="81">
        <v>70064</v>
      </c>
      <c r="G21" s="88">
        <v>13</v>
      </c>
      <c r="H21" s="88"/>
      <c r="I21" s="88"/>
      <c r="J21" s="88"/>
      <c r="K21" s="88"/>
      <c r="L21" s="88"/>
      <c r="M21" s="88"/>
      <c r="N21" s="88"/>
      <c r="O21" s="88"/>
      <c r="P21" s="88"/>
      <c r="Q21" s="67">
        <f t="shared" si="0"/>
        <v>13</v>
      </c>
      <c r="R21" s="68">
        <f t="shared" si="1"/>
        <v>0.4642857142857143</v>
      </c>
      <c r="S21" s="82" t="s">
        <v>112</v>
      </c>
    </row>
    <row r="22" spans="1:19" x14ac:dyDescent="0.3">
      <c r="A22" s="79">
        <f t="shared" si="2"/>
        <v>5</v>
      </c>
      <c r="B22" s="77"/>
      <c r="C22" s="77"/>
      <c r="D22" s="77"/>
      <c r="E22" s="71"/>
      <c r="F22" s="81">
        <v>70013</v>
      </c>
      <c r="G22" s="88">
        <v>12.5</v>
      </c>
      <c r="H22" s="88"/>
      <c r="I22" s="88"/>
      <c r="J22" s="88"/>
      <c r="K22" s="88"/>
      <c r="L22" s="88"/>
      <c r="M22" s="88"/>
      <c r="N22" s="88"/>
      <c r="O22" s="88"/>
      <c r="P22" s="88"/>
      <c r="Q22" s="67">
        <f t="shared" si="0"/>
        <v>12.5</v>
      </c>
      <c r="R22" s="68">
        <f t="shared" si="1"/>
        <v>0.44642857142857145</v>
      </c>
      <c r="S22" s="82" t="s">
        <v>114</v>
      </c>
    </row>
    <row r="23" spans="1:19" x14ac:dyDescent="0.3">
      <c r="A23" s="79">
        <f t="shared" si="2"/>
        <v>6</v>
      </c>
      <c r="B23" s="77"/>
      <c r="C23" s="77"/>
      <c r="D23" s="77"/>
      <c r="E23" s="71"/>
      <c r="F23" s="81">
        <v>70028</v>
      </c>
      <c r="G23" s="88">
        <v>11.5</v>
      </c>
      <c r="H23" s="88"/>
      <c r="I23" s="88"/>
      <c r="J23" s="88"/>
      <c r="K23" s="88"/>
      <c r="L23" s="88"/>
      <c r="M23" s="88"/>
      <c r="N23" s="88"/>
      <c r="O23" s="88"/>
      <c r="P23" s="88"/>
      <c r="Q23" s="67">
        <f t="shared" si="0"/>
        <v>11.5</v>
      </c>
      <c r="R23" s="68">
        <f t="shared" si="1"/>
        <v>0.4107142857142857</v>
      </c>
      <c r="S23" s="82" t="s">
        <v>114</v>
      </c>
    </row>
    <row r="24" spans="1:19" x14ac:dyDescent="0.3">
      <c r="A24" s="79">
        <f t="shared" si="2"/>
        <v>7</v>
      </c>
      <c r="B24" s="77"/>
      <c r="C24" s="77"/>
      <c r="D24" s="77"/>
      <c r="E24" s="78"/>
      <c r="F24" s="81">
        <v>70055</v>
      </c>
      <c r="G24" s="88">
        <v>11.5</v>
      </c>
      <c r="H24" s="88"/>
      <c r="I24" s="88"/>
      <c r="J24" s="88"/>
      <c r="K24" s="88"/>
      <c r="L24" s="88"/>
      <c r="M24" s="88"/>
      <c r="N24" s="88"/>
      <c r="O24" s="88"/>
      <c r="P24" s="88"/>
      <c r="Q24" s="67">
        <f t="shared" si="0"/>
        <v>11.5</v>
      </c>
      <c r="R24" s="68">
        <f t="shared" si="1"/>
        <v>0.4107142857142857</v>
      </c>
      <c r="S24" s="82" t="s">
        <v>114</v>
      </c>
    </row>
    <row r="25" spans="1:19" x14ac:dyDescent="0.3">
      <c r="A25" s="79">
        <f t="shared" si="2"/>
        <v>8</v>
      </c>
      <c r="B25" s="77"/>
      <c r="C25" s="77"/>
      <c r="D25" s="77"/>
      <c r="E25" s="78"/>
      <c r="F25" s="81">
        <v>70042</v>
      </c>
      <c r="G25" s="88">
        <v>11</v>
      </c>
      <c r="H25" s="88"/>
      <c r="I25" s="88"/>
      <c r="J25" s="88"/>
      <c r="K25" s="88"/>
      <c r="L25" s="88"/>
      <c r="M25" s="88"/>
      <c r="N25" s="88"/>
      <c r="O25" s="88"/>
      <c r="P25" s="88"/>
      <c r="Q25" s="67">
        <f t="shared" si="0"/>
        <v>11</v>
      </c>
      <c r="R25" s="68">
        <f t="shared" si="1"/>
        <v>0.39285714285714285</v>
      </c>
      <c r="S25" s="82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1"/>
      <c r="F26" s="81">
        <v>70009</v>
      </c>
      <c r="G26" s="88">
        <v>10</v>
      </c>
      <c r="H26" s="88"/>
      <c r="I26" s="88"/>
      <c r="J26" s="88"/>
      <c r="K26" s="88"/>
      <c r="L26" s="88"/>
      <c r="M26" s="88"/>
      <c r="N26" s="88"/>
      <c r="O26" s="88"/>
      <c r="P26" s="88"/>
      <c r="Q26" s="67">
        <f t="shared" si="0"/>
        <v>10</v>
      </c>
      <c r="R26" s="68">
        <f t="shared" si="1"/>
        <v>0.35714285714285715</v>
      </c>
      <c r="S26" s="82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1"/>
      <c r="F27" s="81">
        <v>70010</v>
      </c>
      <c r="G27" s="88">
        <v>10</v>
      </c>
      <c r="H27" s="88"/>
      <c r="I27" s="88"/>
      <c r="J27" s="88"/>
      <c r="K27" s="88"/>
      <c r="L27" s="88"/>
      <c r="M27" s="88"/>
      <c r="N27" s="88"/>
      <c r="O27" s="88"/>
      <c r="P27" s="88"/>
      <c r="Q27" s="67">
        <f t="shared" si="0"/>
        <v>10</v>
      </c>
      <c r="R27" s="68">
        <f t="shared" si="1"/>
        <v>0.35714285714285715</v>
      </c>
      <c r="S27" s="82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1"/>
      <c r="F28" s="81">
        <v>70019</v>
      </c>
      <c r="G28" s="88">
        <v>10</v>
      </c>
      <c r="H28" s="88"/>
      <c r="I28" s="88"/>
      <c r="J28" s="88"/>
      <c r="K28" s="88"/>
      <c r="L28" s="88"/>
      <c r="M28" s="88"/>
      <c r="N28" s="88"/>
      <c r="O28" s="88"/>
      <c r="P28" s="88"/>
      <c r="Q28" s="67">
        <f t="shared" si="0"/>
        <v>10</v>
      </c>
      <c r="R28" s="68">
        <f t="shared" si="1"/>
        <v>0.35714285714285715</v>
      </c>
      <c r="S28" s="82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8"/>
      <c r="F29" s="81">
        <v>70051</v>
      </c>
      <c r="G29" s="88">
        <v>10</v>
      </c>
      <c r="H29" s="88"/>
      <c r="I29" s="88"/>
      <c r="J29" s="88"/>
      <c r="K29" s="88"/>
      <c r="L29" s="88"/>
      <c r="M29" s="88"/>
      <c r="N29" s="88"/>
      <c r="O29" s="88"/>
      <c r="P29" s="88"/>
      <c r="Q29" s="67">
        <f t="shared" si="0"/>
        <v>10</v>
      </c>
      <c r="R29" s="68">
        <f t="shared" si="1"/>
        <v>0.35714285714285715</v>
      </c>
      <c r="S29" s="82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8"/>
      <c r="F30" s="81">
        <v>70053</v>
      </c>
      <c r="G30" s="88">
        <v>10</v>
      </c>
      <c r="H30" s="88"/>
      <c r="I30" s="88"/>
      <c r="J30" s="88"/>
      <c r="K30" s="88"/>
      <c r="L30" s="88"/>
      <c r="M30" s="88"/>
      <c r="N30" s="88"/>
      <c r="O30" s="88"/>
      <c r="P30" s="88"/>
      <c r="Q30" s="67">
        <f t="shared" si="0"/>
        <v>10</v>
      </c>
      <c r="R30" s="68">
        <f t="shared" si="1"/>
        <v>0.35714285714285715</v>
      </c>
      <c r="S30" s="82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1"/>
      <c r="F31" s="81">
        <v>70016</v>
      </c>
      <c r="G31" s="88">
        <v>9.5</v>
      </c>
      <c r="H31" s="88"/>
      <c r="I31" s="88"/>
      <c r="J31" s="88"/>
      <c r="K31" s="88"/>
      <c r="L31" s="88"/>
      <c r="M31" s="88"/>
      <c r="N31" s="88"/>
      <c r="O31" s="88"/>
      <c r="P31" s="88"/>
      <c r="Q31" s="67">
        <f t="shared" si="0"/>
        <v>9.5</v>
      </c>
      <c r="R31" s="68">
        <f t="shared" si="1"/>
        <v>0.3392857142857143</v>
      </c>
      <c r="S31" s="82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8"/>
      <c r="F32" s="81">
        <v>70060</v>
      </c>
      <c r="G32" s="88">
        <v>8.5</v>
      </c>
      <c r="H32" s="88"/>
      <c r="I32" s="88"/>
      <c r="J32" s="88"/>
      <c r="K32" s="88"/>
      <c r="L32" s="88"/>
      <c r="M32" s="88"/>
      <c r="N32" s="88"/>
      <c r="O32" s="88"/>
      <c r="P32" s="88"/>
      <c r="Q32" s="67">
        <f t="shared" si="0"/>
        <v>8.5</v>
      </c>
      <c r="R32" s="68">
        <f t="shared" si="1"/>
        <v>0.30357142857142855</v>
      </c>
      <c r="S32" s="82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8"/>
      <c r="F33" s="81">
        <v>70037</v>
      </c>
      <c r="G33" s="88">
        <v>8.5</v>
      </c>
      <c r="H33" s="88"/>
      <c r="I33" s="88"/>
      <c r="J33" s="88"/>
      <c r="K33" s="88"/>
      <c r="L33" s="88"/>
      <c r="M33" s="88"/>
      <c r="N33" s="88"/>
      <c r="O33" s="88"/>
      <c r="P33" s="88"/>
      <c r="Q33" s="67">
        <f t="shared" si="0"/>
        <v>8.5</v>
      </c>
      <c r="R33" s="68">
        <f t="shared" si="1"/>
        <v>0.30357142857142855</v>
      </c>
      <c r="S33" s="82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1"/>
      <c r="F34" s="81">
        <v>70021</v>
      </c>
      <c r="G34" s="88">
        <v>8</v>
      </c>
      <c r="H34" s="88"/>
      <c r="I34" s="88"/>
      <c r="J34" s="88"/>
      <c r="K34" s="88"/>
      <c r="L34" s="88"/>
      <c r="M34" s="88"/>
      <c r="N34" s="88"/>
      <c r="O34" s="88"/>
      <c r="P34" s="88"/>
      <c r="Q34" s="67">
        <f t="shared" si="0"/>
        <v>8</v>
      </c>
      <c r="R34" s="68">
        <f t="shared" si="1"/>
        <v>0.2857142857142857</v>
      </c>
      <c r="S34" s="82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1"/>
      <c r="F35" s="81">
        <v>70027</v>
      </c>
      <c r="G35" s="88">
        <v>8</v>
      </c>
      <c r="H35" s="88"/>
      <c r="I35" s="88"/>
      <c r="J35" s="88"/>
      <c r="K35" s="88"/>
      <c r="L35" s="88"/>
      <c r="M35" s="88"/>
      <c r="N35" s="88"/>
      <c r="O35" s="88"/>
      <c r="P35" s="88"/>
      <c r="Q35" s="67">
        <f t="shared" si="0"/>
        <v>8</v>
      </c>
      <c r="R35" s="68">
        <f t="shared" si="1"/>
        <v>0.2857142857142857</v>
      </c>
      <c r="S35" s="82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1"/>
      <c r="F36" s="81">
        <v>70031</v>
      </c>
      <c r="G36" s="88">
        <v>8</v>
      </c>
      <c r="H36" s="88"/>
      <c r="I36" s="88"/>
      <c r="J36" s="88"/>
      <c r="K36" s="88"/>
      <c r="L36" s="88"/>
      <c r="M36" s="88"/>
      <c r="N36" s="88"/>
      <c r="O36" s="88"/>
      <c r="P36" s="88"/>
      <c r="Q36" s="67">
        <f t="shared" si="0"/>
        <v>8</v>
      </c>
      <c r="R36" s="68">
        <f t="shared" si="1"/>
        <v>0.2857142857142857</v>
      </c>
      <c r="S36" s="82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8"/>
      <c r="F37" s="81">
        <v>70038</v>
      </c>
      <c r="G37" s="88">
        <v>8</v>
      </c>
      <c r="H37" s="88"/>
      <c r="I37" s="88"/>
      <c r="J37" s="88"/>
      <c r="K37" s="88"/>
      <c r="L37" s="88"/>
      <c r="M37" s="88"/>
      <c r="N37" s="88"/>
      <c r="O37" s="88"/>
      <c r="P37" s="88"/>
      <c r="Q37" s="67">
        <f t="shared" si="0"/>
        <v>8</v>
      </c>
      <c r="R37" s="68">
        <f t="shared" si="1"/>
        <v>0.2857142857142857</v>
      </c>
      <c r="S37" s="82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8"/>
      <c r="F38" s="81">
        <v>70043</v>
      </c>
      <c r="G38" s="88">
        <v>7.5</v>
      </c>
      <c r="H38" s="88"/>
      <c r="I38" s="88"/>
      <c r="J38" s="88"/>
      <c r="K38" s="88"/>
      <c r="L38" s="88"/>
      <c r="M38" s="88"/>
      <c r="N38" s="88"/>
      <c r="O38" s="88"/>
      <c r="P38" s="88"/>
      <c r="Q38" s="67">
        <f t="shared" si="0"/>
        <v>7.5</v>
      </c>
      <c r="R38" s="68">
        <f t="shared" si="1"/>
        <v>0.26785714285714285</v>
      </c>
      <c r="S38" s="82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1"/>
      <c r="F39" s="81">
        <v>70022</v>
      </c>
      <c r="G39" s="88">
        <v>7</v>
      </c>
      <c r="H39" s="88"/>
      <c r="I39" s="88"/>
      <c r="J39" s="88"/>
      <c r="K39" s="88"/>
      <c r="L39" s="88"/>
      <c r="M39" s="88"/>
      <c r="N39" s="88"/>
      <c r="O39" s="88"/>
      <c r="P39" s="88"/>
      <c r="Q39" s="67">
        <f t="shared" si="0"/>
        <v>7</v>
      </c>
      <c r="R39" s="68">
        <f t="shared" si="1"/>
        <v>0.25</v>
      </c>
      <c r="S39" s="82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8"/>
      <c r="F40" s="81">
        <v>70034</v>
      </c>
      <c r="G40" s="88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67">
        <f t="shared" si="0"/>
        <v>7</v>
      </c>
      <c r="R40" s="68">
        <f t="shared" si="1"/>
        <v>0.25</v>
      </c>
      <c r="S40" s="82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8"/>
      <c r="F41" s="81">
        <v>70044</v>
      </c>
      <c r="G41" s="88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67">
        <f t="shared" si="0"/>
        <v>7</v>
      </c>
      <c r="R41" s="68">
        <f t="shared" si="1"/>
        <v>0.25</v>
      </c>
      <c r="S41" s="82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8"/>
      <c r="F42" s="81">
        <v>70048</v>
      </c>
      <c r="G42" s="88">
        <v>7</v>
      </c>
      <c r="H42" s="88"/>
      <c r="I42" s="88"/>
      <c r="J42" s="88"/>
      <c r="K42" s="88"/>
      <c r="L42" s="88"/>
      <c r="M42" s="88"/>
      <c r="N42" s="88"/>
      <c r="O42" s="88"/>
      <c r="P42" s="88"/>
      <c r="Q42" s="67">
        <f t="shared" si="0"/>
        <v>7</v>
      </c>
      <c r="R42" s="68">
        <f t="shared" si="1"/>
        <v>0.25</v>
      </c>
      <c r="S42" s="82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8"/>
      <c r="F43" s="81">
        <v>70049</v>
      </c>
      <c r="G43" s="88">
        <v>4.5</v>
      </c>
      <c r="H43" s="88"/>
      <c r="I43" s="88"/>
      <c r="J43" s="88"/>
      <c r="K43" s="88"/>
      <c r="L43" s="88"/>
      <c r="M43" s="88"/>
      <c r="N43" s="88"/>
      <c r="O43" s="88"/>
      <c r="P43" s="88"/>
      <c r="Q43" s="67">
        <f t="shared" si="0"/>
        <v>4.5</v>
      </c>
      <c r="R43" s="68">
        <f t="shared" si="1"/>
        <v>0.16071428571428573</v>
      </c>
      <c r="S43" s="82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8"/>
      <c r="F44" s="81">
        <v>70054</v>
      </c>
      <c r="G44" s="88">
        <v>4</v>
      </c>
      <c r="H44" s="88"/>
      <c r="I44" s="88"/>
      <c r="J44" s="88"/>
      <c r="K44" s="88"/>
      <c r="L44" s="88"/>
      <c r="M44" s="88"/>
      <c r="N44" s="88"/>
      <c r="O44" s="88"/>
      <c r="P44" s="88"/>
      <c r="Q44" s="67">
        <f t="shared" si="0"/>
        <v>4</v>
      </c>
      <c r="R44" s="68">
        <f t="shared" si="1"/>
        <v>0.14285714285714285</v>
      </c>
      <c r="S44" s="82" t="s">
        <v>114</v>
      </c>
    </row>
    <row r="45" spans="1:19" x14ac:dyDescent="0.3">
      <c r="A45" s="79">
        <f t="shared" si="2"/>
        <v>28</v>
      </c>
      <c r="B45" s="77"/>
      <c r="C45" s="77"/>
      <c r="D45" s="77"/>
      <c r="E45" s="78"/>
      <c r="F45" s="81">
        <v>70040</v>
      </c>
      <c r="G45" s="88">
        <v>0.5</v>
      </c>
      <c r="H45" s="88"/>
      <c r="I45" s="88"/>
      <c r="J45" s="88"/>
      <c r="K45" s="88"/>
      <c r="L45" s="88"/>
      <c r="M45" s="88"/>
      <c r="N45" s="88"/>
      <c r="O45" s="88"/>
      <c r="P45" s="88"/>
      <c r="Q45" s="67">
        <f t="shared" si="0"/>
        <v>0.5</v>
      </c>
      <c r="R45" s="68">
        <f t="shared" si="1"/>
        <v>1.7857142857142856E-2</v>
      </c>
      <c r="S45" s="82" t="s">
        <v>114</v>
      </c>
    </row>
    <row r="46" spans="1:19" ht="19.95" customHeight="1" x14ac:dyDescent="0.3">
      <c r="A46" s="49"/>
      <c r="B46" s="17"/>
      <c r="C46" s="17"/>
      <c r="D46" s="17"/>
      <c r="E46" s="11"/>
      <c r="F46" s="1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9"/>
      <c r="R46" s="84"/>
      <c r="S46" s="7"/>
    </row>
    <row r="47" spans="1:19" ht="20.25" customHeight="1" x14ac:dyDescent="0.3">
      <c r="A47" s="33"/>
      <c r="B47" s="33"/>
      <c r="C47" s="33"/>
      <c r="D47" s="11"/>
      <c r="E47" s="11"/>
      <c r="F47" s="11"/>
      <c r="G47" s="17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86"/>
    </row>
    <row r="48" spans="1:19" ht="15.6" x14ac:dyDescent="0.3">
      <c r="A48" s="3" t="s">
        <v>366</v>
      </c>
      <c r="B48" s="44"/>
      <c r="C48" s="56"/>
      <c r="D48" s="119" t="s">
        <v>377</v>
      </c>
      <c r="E48" s="119"/>
      <c r="F48" s="58"/>
      <c r="G48" s="17"/>
      <c r="H48" s="54"/>
      <c r="I48" s="54"/>
      <c r="J48" s="54"/>
      <c r="K48" s="54"/>
      <c r="L48" s="54"/>
      <c r="M48" s="54"/>
      <c r="N48" s="54"/>
      <c r="O48" s="54"/>
      <c r="P48" s="54"/>
      <c r="Q48" s="55"/>
      <c r="R48" s="86"/>
    </row>
    <row r="49" spans="1:18" ht="19.95" customHeight="1" x14ac:dyDescent="0.3">
      <c r="A49" s="2"/>
      <c r="B49" s="2"/>
      <c r="C49" s="57" t="s">
        <v>367</v>
      </c>
      <c r="D49" s="112" t="s">
        <v>359</v>
      </c>
      <c r="E49" s="112"/>
      <c r="F49" s="112"/>
      <c r="G49" s="17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86"/>
    </row>
    <row r="50" spans="1:18" ht="19.95" customHeight="1" x14ac:dyDescent="0.3">
      <c r="A50" s="3" t="s">
        <v>368</v>
      </c>
      <c r="B50" s="44"/>
      <c r="C50" s="56"/>
      <c r="D50" s="119" t="s">
        <v>373</v>
      </c>
      <c r="E50" s="119"/>
      <c r="F50" s="59"/>
      <c r="G50" s="17"/>
      <c r="H50" s="54"/>
      <c r="I50" s="54"/>
      <c r="J50" s="54"/>
      <c r="K50" s="54"/>
      <c r="L50" s="54"/>
      <c r="M50" s="54"/>
      <c r="N50" s="54"/>
      <c r="O50" s="54"/>
      <c r="P50" s="54"/>
      <c r="Q50" s="55"/>
      <c r="R50" s="86"/>
    </row>
    <row r="51" spans="1:18" ht="19.95" customHeight="1" x14ac:dyDescent="0.3">
      <c r="A51" s="44"/>
      <c r="B51" s="44"/>
      <c r="C51" s="57" t="s">
        <v>367</v>
      </c>
      <c r="D51" s="112" t="s">
        <v>359</v>
      </c>
      <c r="E51" s="112"/>
      <c r="F51" s="112"/>
      <c r="G51" s="17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86"/>
    </row>
    <row r="52" spans="1:18" ht="19.95" customHeight="1" x14ac:dyDescent="0.3"/>
  </sheetData>
  <autoFilter ref="A17:S17">
    <sortState ref="A18:X94">
      <sortCondition descending="1" ref="S17"/>
    </sortState>
  </autoFilter>
  <sortState ref="B18:R81">
    <sortCondition descending="1" ref="Q18:Q81"/>
  </sortState>
  <mergeCells count="19">
    <mergeCell ref="J7:S7"/>
    <mergeCell ref="J8:S8"/>
    <mergeCell ref="A10:D10"/>
    <mergeCell ref="E10:G10"/>
    <mergeCell ref="A12:D12"/>
    <mergeCell ref="E12:G12"/>
    <mergeCell ref="A1:S1"/>
    <mergeCell ref="A3:S3"/>
    <mergeCell ref="A5:I5"/>
    <mergeCell ref="J5:S5"/>
    <mergeCell ref="J6:S6"/>
    <mergeCell ref="D51:F51"/>
    <mergeCell ref="E14:G14"/>
    <mergeCell ref="D50:E50"/>
    <mergeCell ref="G16:P16"/>
    <mergeCell ref="D48:E48"/>
    <mergeCell ref="H49:Q49"/>
    <mergeCell ref="D49:F49"/>
    <mergeCell ref="A14:D14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portrait" horizontalDpi="180" verticalDpi="180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7"/>
  <sheetViews>
    <sheetView view="pageBreakPreview" topLeftCell="A16" zoomScaleSheetLayoutView="100" workbookViewId="0">
      <selection activeCell="B18" sqref="B18:E40"/>
    </sheetView>
  </sheetViews>
  <sheetFormatPr defaultColWidth="9.109375" defaultRowHeight="14.4" x14ac:dyDescent="0.3"/>
  <cols>
    <col min="1" max="1" width="7.109375" style="35" customWidth="1"/>
    <col min="2" max="3" width="18.88671875" style="16" customWidth="1"/>
    <col min="4" max="4" width="20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7" width="10.44140625" style="44" customWidth="1"/>
    <col min="18" max="18" width="9.109375" style="44"/>
    <col min="19" max="19" width="11" style="44" customWidth="1"/>
    <col min="20" max="16384" width="9.109375" style="44"/>
  </cols>
  <sheetData>
    <row r="1" spans="1:1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1" t="s">
        <v>371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2" t="s">
        <v>372</v>
      </c>
      <c r="B5" s="102"/>
      <c r="C5" s="102"/>
      <c r="D5" s="102"/>
      <c r="E5" s="102"/>
      <c r="F5" s="102"/>
      <c r="G5" s="102"/>
      <c r="H5" s="102"/>
      <c r="I5" s="102"/>
      <c r="J5" s="110" t="s">
        <v>374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">
      <c r="J6" s="104" t="s">
        <v>5</v>
      </c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399999999999999" x14ac:dyDescent="0.3">
      <c r="J7" s="110" t="s">
        <v>362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J8" s="104" t="s">
        <v>143</v>
      </c>
      <c r="K8" s="104"/>
      <c r="L8" s="104"/>
      <c r="M8" s="104"/>
      <c r="N8" s="104"/>
      <c r="O8" s="104"/>
      <c r="P8" s="104"/>
      <c r="Q8" s="104"/>
      <c r="R8" s="104"/>
      <c r="S8" s="104"/>
    </row>
    <row r="10" spans="1:19" ht="15.6" x14ac:dyDescent="0.3">
      <c r="A10" s="105" t="s">
        <v>6</v>
      </c>
      <c r="B10" s="105"/>
      <c r="C10" s="105"/>
      <c r="D10" s="105"/>
      <c r="E10" s="113">
        <v>45205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5" t="s">
        <v>369</v>
      </c>
      <c r="B12" s="105"/>
      <c r="C12" s="105"/>
      <c r="D12" s="105"/>
      <c r="E12" s="115">
        <v>31</v>
      </c>
      <c r="F12" s="115"/>
      <c r="G12" s="115"/>
      <c r="H12" s="52" t="s">
        <v>375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5" t="s">
        <v>370</v>
      </c>
      <c r="B14" s="105"/>
      <c r="C14" s="105"/>
      <c r="D14" s="105"/>
      <c r="E14" s="115">
        <v>28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f>ROW(A1)</f>
        <v>1</v>
      </c>
      <c r="B18" s="77"/>
      <c r="C18" s="77"/>
      <c r="D18" s="77"/>
      <c r="E18" s="78"/>
      <c r="F18" s="81">
        <v>80009</v>
      </c>
      <c r="G18" s="88">
        <v>17</v>
      </c>
      <c r="H18" s="88"/>
      <c r="I18" s="88"/>
      <c r="J18" s="88"/>
      <c r="K18" s="88"/>
      <c r="L18" s="88"/>
      <c r="M18" s="88"/>
      <c r="N18" s="88"/>
      <c r="O18" s="88"/>
      <c r="P18" s="88"/>
      <c r="Q18" s="90">
        <f t="shared" ref="Q18:Q40" si="0">SUM(G18:P18)</f>
        <v>17</v>
      </c>
      <c r="R18" s="91">
        <f t="shared" ref="R18:R40" si="1">Q18/28</f>
        <v>0.6071428571428571</v>
      </c>
      <c r="S18" s="82" t="s">
        <v>113</v>
      </c>
    </row>
    <row r="19" spans="1:19" x14ac:dyDescent="0.3">
      <c r="A19" s="79">
        <f t="shared" ref="A19:A38" si="2">ROW(A2)</f>
        <v>2</v>
      </c>
      <c r="B19" s="77"/>
      <c r="C19" s="77"/>
      <c r="D19" s="77"/>
      <c r="E19" s="78"/>
      <c r="F19" s="81">
        <v>80051</v>
      </c>
      <c r="G19" s="88">
        <v>13.5</v>
      </c>
      <c r="H19" s="88"/>
      <c r="I19" s="88"/>
      <c r="J19" s="88"/>
      <c r="K19" s="88"/>
      <c r="L19" s="88"/>
      <c r="M19" s="88"/>
      <c r="N19" s="88"/>
      <c r="O19" s="88"/>
      <c r="P19" s="88"/>
      <c r="Q19" s="90">
        <f t="shared" si="0"/>
        <v>13.5</v>
      </c>
      <c r="R19" s="91">
        <f t="shared" si="1"/>
        <v>0.48214285714285715</v>
      </c>
      <c r="S19" s="82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8"/>
      <c r="F20" s="81">
        <v>80026</v>
      </c>
      <c r="G20" s="88">
        <v>13.5</v>
      </c>
      <c r="H20" s="88"/>
      <c r="I20" s="88"/>
      <c r="J20" s="88"/>
      <c r="K20" s="88"/>
      <c r="L20" s="88"/>
      <c r="M20" s="88"/>
      <c r="N20" s="88"/>
      <c r="O20" s="88"/>
      <c r="P20" s="88"/>
      <c r="Q20" s="90">
        <f t="shared" si="0"/>
        <v>13.5</v>
      </c>
      <c r="R20" s="91">
        <f t="shared" si="1"/>
        <v>0.48214285714285715</v>
      </c>
      <c r="S20" s="82" t="s">
        <v>112</v>
      </c>
    </row>
    <row r="21" spans="1:19" x14ac:dyDescent="0.3">
      <c r="A21" s="79">
        <f t="shared" si="2"/>
        <v>4</v>
      </c>
      <c r="B21" s="77"/>
      <c r="C21" s="77"/>
      <c r="D21" s="77"/>
      <c r="E21" s="78"/>
      <c r="F21" s="81">
        <v>80044</v>
      </c>
      <c r="G21" s="88">
        <v>12</v>
      </c>
      <c r="H21" s="88"/>
      <c r="I21" s="88"/>
      <c r="J21" s="88"/>
      <c r="K21" s="88"/>
      <c r="L21" s="88"/>
      <c r="M21" s="88"/>
      <c r="N21" s="88"/>
      <c r="O21" s="88"/>
      <c r="P21" s="88"/>
      <c r="Q21" s="90">
        <f t="shared" si="0"/>
        <v>12</v>
      </c>
      <c r="R21" s="91">
        <f t="shared" si="1"/>
        <v>0.42857142857142855</v>
      </c>
      <c r="S21" s="82" t="s">
        <v>114</v>
      </c>
    </row>
    <row r="22" spans="1:19" x14ac:dyDescent="0.3">
      <c r="A22" s="79">
        <f t="shared" si="2"/>
        <v>5</v>
      </c>
      <c r="B22" s="77"/>
      <c r="C22" s="77"/>
      <c r="D22" s="77"/>
      <c r="E22" s="78"/>
      <c r="F22" s="81">
        <v>80046</v>
      </c>
      <c r="G22" s="88">
        <v>12</v>
      </c>
      <c r="H22" s="88"/>
      <c r="I22" s="88"/>
      <c r="J22" s="88"/>
      <c r="K22" s="88"/>
      <c r="L22" s="88"/>
      <c r="M22" s="88"/>
      <c r="N22" s="88"/>
      <c r="O22" s="88"/>
      <c r="P22" s="88"/>
      <c r="Q22" s="90">
        <f t="shared" si="0"/>
        <v>12</v>
      </c>
      <c r="R22" s="91">
        <f t="shared" si="1"/>
        <v>0.42857142857142855</v>
      </c>
      <c r="S22" s="82" t="s">
        <v>114</v>
      </c>
    </row>
    <row r="23" spans="1:19" x14ac:dyDescent="0.3">
      <c r="A23" s="79">
        <f t="shared" si="2"/>
        <v>6</v>
      </c>
      <c r="B23" s="77"/>
      <c r="C23" s="77"/>
      <c r="D23" s="77"/>
      <c r="E23" s="78"/>
      <c r="F23" s="81">
        <v>80033</v>
      </c>
      <c r="G23" s="88">
        <v>11.5</v>
      </c>
      <c r="H23" s="88"/>
      <c r="I23" s="88"/>
      <c r="J23" s="88"/>
      <c r="K23" s="88"/>
      <c r="L23" s="88"/>
      <c r="M23" s="88"/>
      <c r="N23" s="88"/>
      <c r="O23" s="88"/>
      <c r="P23" s="88"/>
      <c r="Q23" s="90">
        <f t="shared" si="0"/>
        <v>11.5</v>
      </c>
      <c r="R23" s="91">
        <f t="shared" si="1"/>
        <v>0.4107142857142857</v>
      </c>
      <c r="S23" s="82" t="s">
        <v>114</v>
      </c>
    </row>
    <row r="24" spans="1:19" x14ac:dyDescent="0.3">
      <c r="A24" s="79">
        <f t="shared" si="2"/>
        <v>7</v>
      </c>
      <c r="B24" s="77"/>
      <c r="C24" s="77"/>
      <c r="D24" s="77"/>
      <c r="E24" s="78"/>
      <c r="F24" s="81">
        <v>80057</v>
      </c>
      <c r="G24" s="88">
        <v>11</v>
      </c>
      <c r="H24" s="88"/>
      <c r="I24" s="88"/>
      <c r="J24" s="88"/>
      <c r="K24" s="88"/>
      <c r="L24" s="88"/>
      <c r="M24" s="88"/>
      <c r="N24" s="88"/>
      <c r="O24" s="88"/>
      <c r="P24" s="88"/>
      <c r="Q24" s="90">
        <f t="shared" si="0"/>
        <v>11</v>
      </c>
      <c r="R24" s="91">
        <f t="shared" si="1"/>
        <v>0.39285714285714285</v>
      </c>
      <c r="S24" s="82" t="s">
        <v>114</v>
      </c>
    </row>
    <row r="25" spans="1:19" x14ac:dyDescent="0.3">
      <c r="A25" s="79">
        <f t="shared" si="2"/>
        <v>8</v>
      </c>
      <c r="B25" s="77"/>
      <c r="C25" s="77"/>
      <c r="D25" s="77"/>
      <c r="E25" s="78"/>
      <c r="F25" s="81">
        <v>80042</v>
      </c>
      <c r="G25" s="88">
        <v>10.5</v>
      </c>
      <c r="H25" s="88"/>
      <c r="I25" s="88"/>
      <c r="J25" s="88"/>
      <c r="K25" s="88"/>
      <c r="L25" s="88"/>
      <c r="M25" s="88"/>
      <c r="N25" s="88"/>
      <c r="O25" s="88"/>
      <c r="P25" s="88"/>
      <c r="Q25" s="90">
        <f t="shared" si="0"/>
        <v>10.5</v>
      </c>
      <c r="R25" s="91">
        <f t="shared" si="1"/>
        <v>0.375</v>
      </c>
      <c r="S25" s="82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8"/>
      <c r="F26" s="81">
        <v>80054</v>
      </c>
      <c r="G26" s="88">
        <v>10.5</v>
      </c>
      <c r="H26" s="88"/>
      <c r="I26" s="88"/>
      <c r="J26" s="88"/>
      <c r="K26" s="88"/>
      <c r="L26" s="88"/>
      <c r="M26" s="88"/>
      <c r="N26" s="88"/>
      <c r="O26" s="88"/>
      <c r="P26" s="88"/>
      <c r="Q26" s="90">
        <f t="shared" si="0"/>
        <v>10.5</v>
      </c>
      <c r="R26" s="91">
        <f t="shared" si="1"/>
        <v>0.375</v>
      </c>
      <c r="S26" s="82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8"/>
      <c r="F27" s="81">
        <v>80036</v>
      </c>
      <c r="G27" s="88">
        <v>9.5</v>
      </c>
      <c r="H27" s="88"/>
      <c r="I27" s="88"/>
      <c r="J27" s="88"/>
      <c r="K27" s="88"/>
      <c r="L27" s="88"/>
      <c r="M27" s="88"/>
      <c r="N27" s="88"/>
      <c r="O27" s="88"/>
      <c r="P27" s="88"/>
      <c r="Q27" s="90">
        <f t="shared" si="0"/>
        <v>9.5</v>
      </c>
      <c r="R27" s="91">
        <f t="shared" si="1"/>
        <v>0.3392857142857143</v>
      </c>
      <c r="S27" s="82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8"/>
      <c r="F28" s="81">
        <v>80052</v>
      </c>
      <c r="G28" s="88">
        <v>9</v>
      </c>
      <c r="H28" s="88"/>
      <c r="I28" s="88"/>
      <c r="J28" s="88"/>
      <c r="K28" s="88"/>
      <c r="L28" s="88"/>
      <c r="M28" s="88"/>
      <c r="N28" s="88"/>
      <c r="O28" s="88"/>
      <c r="P28" s="88"/>
      <c r="Q28" s="90">
        <f t="shared" si="0"/>
        <v>9</v>
      </c>
      <c r="R28" s="91">
        <f t="shared" si="1"/>
        <v>0.32142857142857145</v>
      </c>
      <c r="S28" s="82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8"/>
      <c r="F29" s="81">
        <v>80055</v>
      </c>
      <c r="G29" s="88">
        <v>9</v>
      </c>
      <c r="H29" s="88"/>
      <c r="I29" s="88"/>
      <c r="J29" s="88"/>
      <c r="K29" s="88"/>
      <c r="L29" s="88"/>
      <c r="M29" s="88"/>
      <c r="N29" s="88"/>
      <c r="O29" s="88"/>
      <c r="P29" s="88"/>
      <c r="Q29" s="90">
        <f t="shared" si="0"/>
        <v>9</v>
      </c>
      <c r="R29" s="91">
        <f t="shared" si="1"/>
        <v>0.32142857142857145</v>
      </c>
      <c r="S29" s="82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8"/>
      <c r="F30" s="81">
        <v>80043</v>
      </c>
      <c r="G30" s="88">
        <v>8.5</v>
      </c>
      <c r="H30" s="88"/>
      <c r="I30" s="88"/>
      <c r="J30" s="88"/>
      <c r="K30" s="88"/>
      <c r="L30" s="88"/>
      <c r="M30" s="88"/>
      <c r="N30" s="88"/>
      <c r="O30" s="88"/>
      <c r="P30" s="88"/>
      <c r="Q30" s="90">
        <f t="shared" si="0"/>
        <v>8.5</v>
      </c>
      <c r="R30" s="91">
        <f t="shared" si="1"/>
        <v>0.30357142857142855</v>
      </c>
      <c r="S30" s="82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8"/>
      <c r="F31" s="81">
        <v>80035</v>
      </c>
      <c r="G31" s="88">
        <v>8</v>
      </c>
      <c r="H31" s="88"/>
      <c r="I31" s="88"/>
      <c r="J31" s="88"/>
      <c r="K31" s="88"/>
      <c r="L31" s="88"/>
      <c r="M31" s="88"/>
      <c r="N31" s="88"/>
      <c r="O31" s="88"/>
      <c r="P31" s="88"/>
      <c r="Q31" s="90">
        <f t="shared" si="0"/>
        <v>8</v>
      </c>
      <c r="R31" s="91">
        <f t="shared" si="1"/>
        <v>0.2857142857142857</v>
      </c>
      <c r="S31" s="82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8"/>
      <c r="F32" s="81">
        <v>80040</v>
      </c>
      <c r="G32" s="88">
        <v>8</v>
      </c>
      <c r="H32" s="88"/>
      <c r="I32" s="88"/>
      <c r="J32" s="88"/>
      <c r="K32" s="88"/>
      <c r="L32" s="88"/>
      <c r="M32" s="88"/>
      <c r="N32" s="88"/>
      <c r="O32" s="88"/>
      <c r="P32" s="88"/>
      <c r="Q32" s="90">
        <f t="shared" si="0"/>
        <v>8</v>
      </c>
      <c r="R32" s="91">
        <f t="shared" si="1"/>
        <v>0.2857142857142857</v>
      </c>
      <c r="S32" s="82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8"/>
      <c r="F33" s="81">
        <v>80060</v>
      </c>
      <c r="G33" s="88">
        <v>8</v>
      </c>
      <c r="H33" s="88"/>
      <c r="I33" s="88"/>
      <c r="J33" s="88"/>
      <c r="K33" s="88"/>
      <c r="L33" s="88"/>
      <c r="M33" s="88"/>
      <c r="N33" s="88"/>
      <c r="O33" s="88"/>
      <c r="P33" s="88"/>
      <c r="Q33" s="90">
        <f t="shared" si="0"/>
        <v>8</v>
      </c>
      <c r="R33" s="91">
        <f t="shared" si="1"/>
        <v>0.2857142857142857</v>
      </c>
      <c r="S33" s="82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8"/>
      <c r="F34" s="81">
        <v>80053</v>
      </c>
      <c r="G34" s="88">
        <v>7.5</v>
      </c>
      <c r="H34" s="88"/>
      <c r="I34" s="88"/>
      <c r="J34" s="88"/>
      <c r="K34" s="88"/>
      <c r="L34" s="88"/>
      <c r="M34" s="88"/>
      <c r="N34" s="88"/>
      <c r="O34" s="88"/>
      <c r="P34" s="88"/>
      <c r="Q34" s="90">
        <f t="shared" si="0"/>
        <v>7.5</v>
      </c>
      <c r="R34" s="91">
        <f t="shared" si="1"/>
        <v>0.26785714285714285</v>
      </c>
      <c r="S34" s="82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8"/>
      <c r="F35" s="81">
        <v>80041</v>
      </c>
      <c r="G35" s="88">
        <v>6.5</v>
      </c>
      <c r="H35" s="88"/>
      <c r="I35" s="88"/>
      <c r="J35" s="88"/>
      <c r="K35" s="88"/>
      <c r="L35" s="88"/>
      <c r="M35" s="88"/>
      <c r="N35" s="88"/>
      <c r="O35" s="88"/>
      <c r="P35" s="88"/>
      <c r="Q35" s="90">
        <f t="shared" si="0"/>
        <v>6.5</v>
      </c>
      <c r="R35" s="91">
        <f t="shared" si="1"/>
        <v>0.23214285714285715</v>
      </c>
      <c r="S35" s="82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8"/>
      <c r="F36" s="81">
        <v>80048</v>
      </c>
      <c r="G36" s="88">
        <v>6</v>
      </c>
      <c r="H36" s="88"/>
      <c r="I36" s="88"/>
      <c r="J36" s="88"/>
      <c r="K36" s="88"/>
      <c r="L36" s="88"/>
      <c r="M36" s="88"/>
      <c r="N36" s="88"/>
      <c r="O36" s="88"/>
      <c r="P36" s="88"/>
      <c r="Q36" s="90">
        <f t="shared" si="0"/>
        <v>6</v>
      </c>
      <c r="R36" s="91">
        <f t="shared" si="1"/>
        <v>0.21428571428571427</v>
      </c>
      <c r="S36" s="82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8"/>
      <c r="F37" s="81">
        <v>80045</v>
      </c>
      <c r="G37" s="88">
        <v>5</v>
      </c>
      <c r="H37" s="88"/>
      <c r="I37" s="88"/>
      <c r="J37" s="88"/>
      <c r="K37" s="88"/>
      <c r="L37" s="88"/>
      <c r="M37" s="88"/>
      <c r="N37" s="88"/>
      <c r="O37" s="88"/>
      <c r="P37" s="88"/>
      <c r="Q37" s="90">
        <f t="shared" si="0"/>
        <v>5</v>
      </c>
      <c r="R37" s="91">
        <f t="shared" si="1"/>
        <v>0.17857142857142858</v>
      </c>
      <c r="S37" s="82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8"/>
      <c r="F38" s="81">
        <v>80049</v>
      </c>
      <c r="G38" s="88">
        <v>4</v>
      </c>
      <c r="H38" s="88"/>
      <c r="I38" s="88"/>
      <c r="J38" s="88"/>
      <c r="K38" s="88"/>
      <c r="L38" s="88"/>
      <c r="M38" s="88"/>
      <c r="N38" s="88"/>
      <c r="O38" s="88"/>
      <c r="P38" s="88"/>
      <c r="Q38" s="90">
        <f t="shared" si="0"/>
        <v>4</v>
      </c>
      <c r="R38" s="91">
        <f t="shared" si="1"/>
        <v>0.14285714285714285</v>
      </c>
      <c r="S38" s="82" t="s">
        <v>114</v>
      </c>
    </row>
    <row r="39" spans="1:19" x14ac:dyDescent="0.3">
      <c r="A39" s="79">
        <f t="shared" ref="A39:A40" si="3">ROW(A30)</f>
        <v>30</v>
      </c>
      <c r="B39" s="77"/>
      <c r="C39" s="77"/>
      <c r="D39" s="77"/>
      <c r="E39" s="78"/>
      <c r="F39" s="81">
        <v>80058</v>
      </c>
      <c r="G39" s="88">
        <v>1</v>
      </c>
      <c r="H39" s="88"/>
      <c r="I39" s="88"/>
      <c r="J39" s="88"/>
      <c r="K39" s="88"/>
      <c r="L39" s="88"/>
      <c r="M39" s="88"/>
      <c r="N39" s="88"/>
      <c r="O39" s="88"/>
      <c r="P39" s="88"/>
      <c r="Q39" s="90">
        <f t="shared" si="0"/>
        <v>1</v>
      </c>
      <c r="R39" s="91">
        <f t="shared" si="1"/>
        <v>3.5714285714285712E-2</v>
      </c>
      <c r="S39" s="82" t="s">
        <v>114</v>
      </c>
    </row>
    <row r="40" spans="1:19" x14ac:dyDescent="0.3">
      <c r="A40" s="79">
        <f t="shared" si="3"/>
        <v>31</v>
      </c>
      <c r="B40" s="77"/>
      <c r="C40" s="77"/>
      <c r="D40" s="77"/>
      <c r="E40" s="78"/>
      <c r="F40" s="81">
        <v>80059</v>
      </c>
      <c r="G40" s="88">
        <v>1</v>
      </c>
      <c r="H40" s="88"/>
      <c r="I40" s="88"/>
      <c r="J40" s="88"/>
      <c r="K40" s="88"/>
      <c r="L40" s="88"/>
      <c r="M40" s="88"/>
      <c r="N40" s="88"/>
      <c r="O40" s="88"/>
      <c r="P40" s="88"/>
      <c r="Q40" s="90">
        <f t="shared" si="0"/>
        <v>1</v>
      </c>
      <c r="R40" s="91">
        <f t="shared" si="1"/>
        <v>3.5714285714285712E-2</v>
      </c>
      <c r="S40" s="82" t="s">
        <v>114</v>
      </c>
    </row>
    <row r="41" spans="1:19" ht="19.95" customHeight="1" x14ac:dyDescent="0.3">
      <c r="A41" s="60"/>
      <c r="B41" s="17"/>
      <c r="C41" s="17"/>
      <c r="D41" s="17"/>
      <c r="E41" s="11"/>
      <c r="F41" s="1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60"/>
      <c r="R41" s="84"/>
      <c r="S41" s="7"/>
    </row>
    <row r="42" spans="1:19" ht="20.25" customHeight="1" x14ac:dyDescent="0.3">
      <c r="A42" s="33"/>
      <c r="B42" s="33"/>
      <c r="C42" s="33"/>
      <c r="D42" s="11"/>
      <c r="E42" s="11"/>
      <c r="F42" s="11"/>
      <c r="G42" s="1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86"/>
    </row>
    <row r="43" spans="1:19" ht="15.6" x14ac:dyDescent="0.3">
      <c r="A43" s="3" t="s">
        <v>366</v>
      </c>
      <c r="B43" s="44"/>
      <c r="C43" s="56"/>
      <c r="D43" s="119" t="s">
        <v>377</v>
      </c>
      <c r="E43" s="119"/>
      <c r="F43" s="58"/>
      <c r="G43" s="17"/>
      <c r="H43" s="54"/>
      <c r="I43" s="54"/>
      <c r="J43" s="54"/>
      <c r="K43" s="54"/>
      <c r="L43" s="54"/>
      <c r="M43" s="54"/>
      <c r="N43" s="54"/>
      <c r="O43" s="54"/>
      <c r="P43" s="54"/>
      <c r="Q43" s="65"/>
      <c r="R43" s="86"/>
    </row>
    <row r="44" spans="1:19" ht="19.95" customHeight="1" x14ac:dyDescent="0.3">
      <c r="A44" s="2"/>
      <c r="B44" s="2"/>
      <c r="C44" s="64" t="s">
        <v>367</v>
      </c>
      <c r="D44" s="112" t="s">
        <v>359</v>
      </c>
      <c r="E44" s="112"/>
      <c r="F44" s="112"/>
      <c r="G44" s="17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86"/>
    </row>
    <row r="45" spans="1:19" ht="19.95" customHeight="1" x14ac:dyDescent="0.3">
      <c r="A45" s="3" t="s">
        <v>368</v>
      </c>
      <c r="B45" s="44"/>
      <c r="C45" s="56"/>
      <c r="D45" s="119" t="s">
        <v>373</v>
      </c>
      <c r="E45" s="119"/>
      <c r="F45" s="59"/>
      <c r="G45" s="17"/>
      <c r="H45" s="54"/>
      <c r="I45" s="54"/>
      <c r="J45" s="54"/>
      <c r="K45" s="54"/>
      <c r="L45" s="54"/>
      <c r="M45" s="54"/>
      <c r="N45" s="54"/>
      <c r="O45" s="54"/>
      <c r="P45" s="54"/>
      <c r="Q45" s="65"/>
      <c r="R45" s="86"/>
    </row>
    <row r="46" spans="1:19" ht="19.95" customHeight="1" x14ac:dyDescent="0.3">
      <c r="A46" s="44"/>
      <c r="B46" s="44"/>
      <c r="C46" s="64" t="s">
        <v>367</v>
      </c>
      <c r="D46" s="112" t="s">
        <v>359</v>
      </c>
      <c r="E46" s="112"/>
      <c r="F46" s="112"/>
      <c r="G46" s="17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86"/>
    </row>
    <row r="47" spans="1:19" ht="19.95" customHeight="1" x14ac:dyDescent="0.3"/>
  </sheetData>
  <autoFilter ref="A17:S17">
    <sortState ref="A18:X94">
      <sortCondition descending="1" ref="S17"/>
    </sortState>
  </autoFilter>
  <sortState ref="B18:R40">
    <sortCondition descending="1" ref="Q18:Q40"/>
  </sortState>
  <mergeCells count="19">
    <mergeCell ref="D46:F46"/>
    <mergeCell ref="J8:S8"/>
    <mergeCell ref="A10:D10"/>
    <mergeCell ref="E10:G10"/>
    <mergeCell ref="A12:D12"/>
    <mergeCell ref="E12:G12"/>
    <mergeCell ref="A14:D14"/>
    <mergeCell ref="E14:G14"/>
    <mergeCell ref="G16:P16"/>
    <mergeCell ref="D43:E43"/>
    <mergeCell ref="D44:F44"/>
    <mergeCell ref="H44:Q44"/>
    <mergeCell ref="D45:E45"/>
    <mergeCell ref="J7:S7"/>
    <mergeCell ref="A1:S1"/>
    <mergeCell ref="A3:S3"/>
    <mergeCell ref="A5:I5"/>
    <mergeCell ref="J5:S5"/>
    <mergeCell ref="J6:S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  <headerFooter>
    <oddFooter>&amp;C&amp;P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8"/>
  <sheetViews>
    <sheetView view="pageBreakPreview" topLeftCell="A6" zoomScaleSheetLayoutView="100" workbookViewId="0">
      <selection activeCell="B18" sqref="B18:E51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2.77734375" style="44" customWidth="1"/>
    <col min="20" max="16384" width="9.109375" style="44"/>
  </cols>
  <sheetData>
    <row r="1" spans="1:1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1" t="s">
        <v>371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2" t="s">
        <v>372</v>
      </c>
      <c r="B5" s="102"/>
      <c r="C5" s="102"/>
      <c r="D5" s="102"/>
      <c r="E5" s="102"/>
      <c r="F5" s="102"/>
      <c r="G5" s="102"/>
      <c r="H5" s="102"/>
      <c r="I5" s="102"/>
      <c r="J5" s="110" t="s">
        <v>374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">
      <c r="J6" s="104" t="s">
        <v>5</v>
      </c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399999999999999" x14ac:dyDescent="0.3">
      <c r="J7" s="110" t="s">
        <v>363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J8" s="104" t="s">
        <v>143</v>
      </c>
      <c r="K8" s="104"/>
      <c r="L8" s="104"/>
      <c r="M8" s="104"/>
      <c r="N8" s="104"/>
      <c r="O8" s="104"/>
      <c r="P8" s="104"/>
      <c r="Q8" s="104"/>
      <c r="R8" s="104"/>
      <c r="S8" s="104"/>
    </row>
    <row r="10" spans="1:19" ht="15.6" x14ac:dyDescent="0.3">
      <c r="A10" s="105" t="s">
        <v>6</v>
      </c>
      <c r="B10" s="105"/>
      <c r="C10" s="105"/>
      <c r="D10" s="105"/>
      <c r="E10" s="113">
        <v>45205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5" t="s">
        <v>369</v>
      </c>
      <c r="B12" s="105"/>
      <c r="C12" s="105"/>
      <c r="D12" s="105"/>
      <c r="E12" s="115">
        <v>34</v>
      </c>
      <c r="F12" s="115"/>
      <c r="G12" s="115"/>
      <c r="H12" s="52" t="s">
        <v>376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5" t="s">
        <v>370</v>
      </c>
      <c r="B14" s="105"/>
      <c r="C14" s="105"/>
      <c r="D14" s="105"/>
      <c r="E14" s="115">
        <v>35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f>ROW(A1)</f>
        <v>1</v>
      </c>
      <c r="B18" s="77"/>
      <c r="C18" s="77"/>
      <c r="D18" s="77"/>
      <c r="E18" s="78"/>
      <c r="F18" s="81">
        <v>90043</v>
      </c>
      <c r="G18" s="88">
        <v>17.5</v>
      </c>
      <c r="H18" s="88"/>
      <c r="I18" s="88"/>
      <c r="J18" s="88"/>
      <c r="K18" s="88"/>
      <c r="L18" s="88"/>
      <c r="M18" s="88"/>
      <c r="N18" s="88"/>
      <c r="O18" s="88"/>
      <c r="P18" s="88"/>
      <c r="Q18" s="67">
        <f t="shared" ref="Q18:Q51" si="0">SUM(G18:P18)</f>
        <v>17.5</v>
      </c>
      <c r="R18" s="68">
        <f t="shared" ref="R18:R51" si="1">Q18/$E$14</f>
        <v>0.5</v>
      </c>
      <c r="S18" s="82" t="s">
        <v>113</v>
      </c>
    </row>
    <row r="19" spans="1:19" x14ac:dyDescent="0.3">
      <c r="A19" s="76">
        <f t="shared" ref="A19:A51" si="2">ROW(A2)</f>
        <v>2</v>
      </c>
      <c r="B19" s="77"/>
      <c r="C19" s="77"/>
      <c r="D19" s="77"/>
      <c r="E19" s="71"/>
      <c r="F19" s="81">
        <v>90028</v>
      </c>
      <c r="G19" s="88">
        <v>15</v>
      </c>
      <c r="H19" s="88"/>
      <c r="I19" s="88"/>
      <c r="J19" s="88"/>
      <c r="K19" s="88"/>
      <c r="L19" s="88"/>
      <c r="M19" s="88"/>
      <c r="N19" s="88"/>
      <c r="O19" s="88"/>
      <c r="P19" s="88"/>
      <c r="Q19" s="67">
        <f t="shared" si="0"/>
        <v>15</v>
      </c>
      <c r="R19" s="68">
        <f t="shared" si="1"/>
        <v>0.42857142857142855</v>
      </c>
      <c r="S19" s="82" t="s">
        <v>112</v>
      </c>
    </row>
    <row r="20" spans="1:19" x14ac:dyDescent="0.3">
      <c r="A20" s="76">
        <f t="shared" si="2"/>
        <v>3</v>
      </c>
      <c r="B20" s="77"/>
      <c r="C20" s="77"/>
      <c r="D20" s="77"/>
      <c r="E20" s="71"/>
      <c r="F20" s="81">
        <v>90021</v>
      </c>
      <c r="G20" s="88">
        <v>14.5</v>
      </c>
      <c r="H20" s="88"/>
      <c r="I20" s="88"/>
      <c r="J20" s="88"/>
      <c r="K20" s="88"/>
      <c r="L20" s="88"/>
      <c r="M20" s="88"/>
      <c r="N20" s="88"/>
      <c r="O20" s="88"/>
      <c r="P20" s="88"/>
      <c r="Q20" s="67">
        <f t="shared" si="0"/>
        <v>14.5</v>
      </c>
      <c r="R20" s="68">
        <f t="shared" si="1"/>
        <v>0.41428571428571431</v>
      </c>
      <c r="S20" s="82" t="s">
        <v>114</v>
      </c>
    </row>
    <row r="21" spans="1:19" x14ac:dyDescent="0.3">
      <c r="A21" s="76">
        <f t="shared" si="2"/>
        <v>4</v>
      </c>
      <c r="B21" s="77"/>
      <c r="C21" s="77"/>
      <c r="D21" s="77"/>
      <c r="E21" s="78"/>
      <c r="F21" s="81">
        <v>90060</v>
      </c>
      <c r="G21" s="88">
        <v>14.5</v>
      </c>
      <c r="H21" s="88"/>
      <c r="I21" s="88"/>
      <c r="J21" s="88"/>
      <c r="K21" s="88"/>
      <c r="L21" s="88"/>
      <c r="M21" s="88"/>
      <c r="N21" s="88"/>
      <c r="O21" s="88"/>
      <c r="P21" s="88"/>
      <c r="Q21" s="67">
        <f t="shared" si="0"/>
        <v>14.5</v>
      </c>
      <c r="R21" s="68">
        <f t="shared" si="1"/>
        <v>0.41428571428571431</v>
      </c>
      <c r="S21" s="82" t="s">
        <v>114</v>
      </c>
    </row>
    <row r="22" spans="1:19" x14ac:dyDescent="0.3">
      <c r="A22" s="76">
        <f t="shared" si="2"/>
        <v>5</v>
      </c>
      <c r="B22" s="77"/>
      <c r="C22" s="77"/>
      <c r="D22" s="77"/>
      <c r="E22" s="78"/>
      <c r="F22" s="81">
        <v>90084</v>
      </c>
      <c r="G22" s="88">
        <v>14.5</v>
      </c>
      <c r="H22" s="88"/>
      <c r="I22" s="88"/>
      <c r="J22" s="88"/>
      <c r="K22" s="88"/>
      <c r="L22" s="88"/>
      <c r="M22" s="88"/>
      <c r="N22" s="88"/>
      <c r="O22" s="88"/>
      <c r="P22" s="88"/>
      <c r="Q22" s="67">
        <f t="shared" si="0"/>
        <v>14.5</v>
      </c>
      <c r="R22" s="68">
        <f t="shared" si="1"/>
        <v>0.41428571428571431</v>
      </c>
      <c r="S22" s="82" t="s">
        <v>114</v>
      </c>
    </row>
    <row r="23" spans="1:19" x14ac:dyDescent="0.3">
      <c r="A23" s="76">
        <f t="shared" si="2"/>
        <v>6</v>
      </c>
      <c r="B23" s="77"/>
      <c r="C23" s="77"/>
      <c r="D23" s="77"/>
      <c r="E23" s="78"/>
      <c r="F23" s="81">
        <v>90061</v>
      </c>
      <c r="G23" s="88">
        <v>13.5</v>
      </c>
      <c r="H23" s="88"/>
      <c r="I23" s="88"/>
      <c r="J23" s="88"/>
      <c r="K23" s="88"/>
      <c r="L23" s="88"/>
      <c r="M23" s="88"/>
      <c r="N23" s="88"/>
      <c r="O23" s="88"/>
      <c r="P23" s="88"/>
      <c r="Q23" s="67">
        <f t="shared" si="0"/>
        <v>13.5</v>
      </c>
      <c r="R23" s="68">
        <f t="shared" si="1"/>
        <v>0.38571428571428573</v>
      </c>
      <c r="S23" s="82" t="s">
        <v>114</v>
      </c>
    </row>
    <row r="24" spans="1:19" x14ac:dyDescent="0.3">
      <c r="A24" s="76">
        <f t="shared" si="2"/>
        <v>7</v>
      </c>
      <c r="B24" s="77"/>
      <c r="C24" s="77"/>
      <c r="D24" s="77"/>
      <c r="E24" s="71"/>
      <c r="F24" s="81">
        <v>90026</v>
      </c>
      <c r="G24" s="88">
        <v>13</v>
      </c>
      <c r="H24" s="88"/>
      <c r="I24" s="88"/>
      <c r="J24" s="88"/>
      <c r="K24" s="88"/>
      <c r="L24" s="88"/>
      <c r="M24" s="88"/>
      <c r="N24" s="88"/>
      <c r="O24" s="88"/>
      <c r="P24" s="88"/>
      <c r="Q24" s="67">
        <f t="shared" si="0"/>
        <v>13</v>
      </c>
      <c r="R24" s="68">
        <f t="shared" si="1"/>
        <v>0.37142857142857144</v>
      </c>
      <c r="S24" s="82" t="s">
        <v>114</v>
      </c>
    </row>
    <row r="25" spans="1:19" x14ac:dyDescent="0.3">
      <c r="A25" s="76">
        <f t="shared" si="2"/>
        <v>8</v>
      </c>
      <c r="B25" s="77"/>
      <c r="C25" s="77"/>
      <c r="D25" s="77"/>
      <c r="E25" s="78"/>
      <c r="F25" s="81">
        <v>90081</v>
      </c>
      <c r="G25" s="88">
        <v>13</v>
      </c>
      <c r="H25" s="88"/>
      <c r="I25" s="88"/>
      <c r="J25" s="88"/>
      <c r="K25" s="88"/>
      <c r="L25" s="88"/>
      <c r="M25" s="88"/>
      <c r="N25" s="88"/>
      <c r="O25" s="88"/>
      <c r="P25" s="88"/>
      <c r="Q25" s="67">
        <f t="shared" si="0"/>
        <v>13</v>
      </c>
      <c r="R25" s="68">
        <f t="shared" si="1"/>
        <v>0.37142857142857144</v>
      </c>
      <c r="S25" s="82" t="s">
        <v>114</v>
      </c>
    </row>
    <row r="26" spans="1:19" x14ac:dyDescent="0.3">
      <c r="A26" s="76">
        <f t="shared" si="2"/>
        <v>9</v>
      </c>
      <c r="B26" s="77"/>
      <c r="C26" s="77"/>
      <c r="D26" s="77"/>
      <c r="E26" s="78"/>
      <c r="F26" s="81">
        <v>90064</v>
      </c>
      <c r="G26" s="88">
        <v>12.5</v>
      </c>
      <c r="H26" s="88"/>
      <c r="I26" s="88"/>
      <c r="J26" s="88"/>
      <c r="K26" s="88"/>
      <c r="L26" s="88"/>
      <c r="M26" s="88"/>
      <c r="N26" s="88"/>
      <c r="O26" s="88"/>
      <c r="P26" s="88"/>
      <c r="Q26" s="67">
        <f t="shared" si="0"/>
        <v>12.5</v>
      </c>
      <c r="R26" s="68">
        <f t="shared" si="1"/>
        <v>0.35714285714285715</v>
      </c>
      <c r="S26" s="82" t="s">
        <v>114</v>
      </c>
    </row>
    <row r="27" spans="1:19" x14ac:dyDescent="0.3">
      <c r="A27" s="76">
        <f t="shared" si="2"/>
        <v>10</v>
      </c>
      <c r="B27" s="77"/>
      <c r="C27" s="77"/>
      <c r="D27" s="77"/>
      <c r="E27" s="78"/>
      <c r="F27" s="81">
        <v>90074</v>
      </c>
      <c r="G27" s="88">
        <v>12.5</v>
      </c>
      <c r="H27" s="88"/>
      <c r="I27" s="88"/>
      <c r="J27" s="88"/>
      <c r="K27" s="88"/>
      <c r="L27" s="88"/>
      <c r="M27" s="88"/>
      <c r="N27" s="88"/>
      <c r="O27" s="88"/>
      <c r="P27" s="88"/>
      <c r="Q27" s="67">
        <f t="shared" si="0"/>
        <v>12.5</v>
      </c>
      <c r="R27" s="68">
        <f t="shared" si="1"/>
        <v>0.35714285714285715</v>
      </c>
      <c r="S27" s="82" t="s">
        <v>114</v>
      </c>
    </row>
    <row r="28" spans="1:19" x14ac:dyDescent="0.3">
      <c r="A28" s="76">
        <f t="shared" si="2"/>
        <v>11</v>
      </c>
      <c r="B28" s="77"/>
      <c r="C28" s="77"/>
      <c r="D28" s="77"/>
      <c r="E28" s="78"/>
      <c r="F28" s="81">
        <v>90065</v>
      </c>
      <c r="G28" s="88">
        <v>12</v>
      </c>
      <c r="H28" s="88"/>
      <c r="I28" s="88"/>
      <c r="J28" s="88"/>
      <c r="K28" s="88"/>
      <c r="L28" s="88"/>
      <c r="M28" s="88"/>
      <c r="N28" s="88"/>
      <c r="O28" s="88"/>
      <c r="P28" s="88"/>
      <c r="Q28" s="67">
        <f t="shared" si="0"/>
        <v>12</v>
      </c>
      <c r="R28" s="68">
        <f t="shared" si="1"/>
        <v>0.34285714285714286</v>
      </c>
      <c r="S28" s="82" t="s">
        <v>114</v>
      </c>
    </row>
    <row r="29" spans="1:19" x14ac:dyDescent="0.3">
      <c r="A29" s="76">
        <f t="shared" si="2"/>
        <v>12</v>
      </c>
      <c r="B29" s="77"/>
      <c r="C29" s="77"/>
      <c r="D29" s="77"/>
      <c r="E29" s="78"/>
      <c r="F29" s="81">
        <v>90076</v>
      </c>
      <c r="G29" s="88">
        <v>12</v>
      </c>
      <c r="H29" s="88"/>
      <c r="I29" s="88"/>
      <c r="J29" s="88"/>
      <c r="K29" s="88"/>
      <c r="L29" s="88"/>
      <c r="M29" s="88"/>
      <c r="N29" s="88"/>
      <c r="O29" s="88"/>
      <c r="P29" s="88"/>
      <c r="Q29" s="67">
        <f t="shared" si="0"/>
        <v>12</v>
      </c>
      <c r="R29" s="68">
        <f t="shared" si="1"/>
        <v>0.34285714285714286</v>
      </c>
      <c r="S29" s="82" t="s">
        <v>114</v>
      </c>
    </row>
    <row r="30" spans="1:19" x14ac:dyDescent="0.3">
      <c r="A30" s="76">
        <f t="shared" si="2"/>
        <v>13</v>
      </c>
      <c r="B30" s="77"/>
      <c r="C30" s="77"/>
      <c r="D30" s="77"/>
      <c r="E30" s="78"/>
      <c r="F30" s="81">
        <v>90063</v>
      </c>
      <c r="G30" s="88">
        <v>11.5</v>
      </c>
      <c r="H30" s="88"/>
      <c r="I30" s="88"/>
      <c r="J30" s="88"/>
      <c r="K30" s="88"/>
      <c r="L30" s="88"/>
      <c r="M30" s="88"/>
      <c r="N30" s="88"/>
      <c r="O30" s="88"/>
      <c r="P30" s="88"/>
      <c r="Q30" s="67">
        <f t="shared" si="0"/>
        <v>11.5</v>
      </c>
      <c r="R30" s="68">
        <f t="shared" si="1"/>
        <v>0.32857142857142857</v>
      </c>
      <c r="S30" s="82" t="s">
        <v>114</v>
      </c>
    </row>
    <row r="31" spans="1:19" x14ac:dyDescent="0.3">
      <c r="A31" s="76">
        <f t="shared" si="2"/>
        <v>14</v>
      </c>
      <c r="B31" s="77"/>
      <c r="C31" s="77"/>
      <c r="D31" s="77"/>
      <c r="E31" s="78"/>
      <c r="F31" s="81">
        <v>90038</v>
      </c>
      <c r="G31" s="88">
        <v>11</v>
      </c>
      <c r="H31" s="88"/>
      <c r="I31" s="88"/>
      <c r="J31" s="88"/>
      <c r="K31" s="88"/>
      <c r="L31" s="88"/>
      <c r="M31" s="88"/>
      <c r="N31" s="88"/>
      <c r="O31" s="88"/>
      <c r="P31" s="88"/>
      <c r="Q31" s="67">
        <f t="shared" si="0"/>
        <v>11</v>
      </c>
      <c r="R31" s="68">
        <f t="shared" si="1"/>
        <v>0.31428571428571428</v>
      </c>
      <c r="S31" s="82" t="s">
        <v>114</v>
      </c>
    </row>
    <row r="32" spans="1:19" x14ac:dyDescent="0.3">
      <c r="A32" s="76">
        <f t="shared" si="2"/>
        <v>15</v>
      </c>
      <c r="B32" s="77"/>
      <c r="C32" s="77"/>
      <c r="D32" s="77"/>
      <c r="E32" s="78"/>
      <c r="F32" s="81">
        <v>90042</v>
      </c>
      <c r="G32" s="88">
        <v>11</v>
      </c>
      <c r="H32" s="88"/>
      <c r="I32" s="88"/>
      <c r="J32" s="88"/>
      <c r="K32" s="88"/>
      <c r="L32" s="88"/>
      <c r="M32" s="88"/>
      <c r="N32" s="88"/>
      <c r="O32" s="88"/>
      <c r="P32" s="88"/>
      <c r="Q32" s="67">
        <f t="shared" si="0"/>
        <v>11</v>
      </c>
      <c r="R32" s="68">
        <f t="shared" si="1"/>
        <v>0.31428571428571428</v>
      </c>
      <c r="S32" s="82" t="s">
        <v>114</v>
      </c>
    </row>
    <row r="33" spans="1:19" x14ac:dyDescent="0.3">
      <c r="A33" s="76">
        <f t="shared" si="2"/>
        <v>16</v>
      </c>
      <c r="B33" s="77"/>
      <c r="C33" s="77"/>
      <c r="D33" s="77"/>
      <c r="E33" s="78"/>
      <c r="F33" s="81">
        <v>90055</v>
      </c>
      <c r="G33" s="88">
        <v>11</v>
      </c>
      <c r="H33" s="88"/>
      <c r="I33" s="88"/>
      <c r="J33" s="88"/>
      <c r="K33" s="88"/>
      <c r="L33" s="88"/>
      <c r="M33" s="88"/>
      <c r="N33" s="88"/>
      <c r="O33" s="88"/>
      <c r="P33" s="88"/>
      <c r="Q33" s="67">
        <f t="shared" si="0"/>
        <v>11</v>
      </c>
      <c r="R33" s="68">
        <f t="shared" si="1"/>
        <v>0.31428571428571428</v>
      </c>
      <c r="S33" s="82" t="s">
        <v>114</v>
      </c>
    </row>
    <row r="34" spans="1:19" x14ac:dyDescent="0.3">
      <c r="A34" s="76">
        <f t="shared" si="2"/>
        <v>17</v>
      </c>
      <c r="B34" s="77"/>
      <c r="C34" s="77"/>
      <c r="D34" s="77"/>
      <c r="E34" s="78"/>
      <c r="F34" s="81">
        <v>90059</v>
      </c>
      <c r="G34" s="88">
        <v>11</v>
      </c>
      <c r="H34" s="88"/>
      <c r="I34" s="88"/>
      <c r="J34" s="88"/>
      <c r="K34" s="88"/>
      <c r="L34" s="88"/>
      <c r="M34" s="88"/>
      <c r="N34" s="88"/>
      <c r="O34" s="88"/>
      <c r="P34" s="88"/>
      <c r="Q34" s="67">
        <f t="shared" si="0"/>
        <v>11</v>
      </c>
      <c r="R34" s="68">
        <f t="shared" si="1"/>
        <v>0.31428571428571428</v>
      </c>
      <c r="S34" s="82" t="s">
        <v>114</v>
      </c>
    </row>
    <row r="35" spans="1:19" x14ac:dyDescent="0.3">
      <c r="A35" s="76">
        <f t="shared" si="2"/>
        <v>18</v>
      </c>
      <c r="B35" s="77"/>
      <c r="C35" s="77"/>
      <c r="D35" s="77"/>
      <c r="E35" s="71"/>
      <c r="F35" s="81">
        <v>90010</v>
      </c>
      <c r="G35" s="88">
        <v>10.5</v>
      </c>
      <c r="H35" s="88"/>
      <c r="I35" s="88"/>
      <c r="J35" s="88"/>
      <c r="K35" s="88"/>
      <c r="L35" s="88"/>
      <c r="M35" s="88"/>
      <c r="N35" s="88"/>
      <c r="O35" s="88"/>
      <c r="P35" s="88"/>
      <c r="Q35" s="67">
        <f t="shared" si="0"/>
        <v>10.5</v>
      </c>
      <c r="R35" s="68">
        <f t="shared" si="1"/>
        <v>0.3</v>
      </c>
      <c r="S35" s="82" t="s">
        <v>114</v>
      </c>
    </row>
    <row r="36" spans="1:19" x14ac:dyDescent="0.3">
      <c r="A36" s="76">
        <f t="shared" si="2"/>
        <v>19</v>
      </c>
      <c r="B36" s="77"/>
      <c r="C36" s="77"/>
      <c r="D36" s="77"/>
      <c r="E36" s="71"/>
      <c r="F36" s="81">
        <v>90018</v>
      </c>
      <c r="G36" s="88">
        <v>10.5</v>
      </c>
      <c r="H36" s="88"/>
      <c r="I36" s="88"/>
      <c r="J36" s="88"/>
      <c r="K36" s="88"/>
      <c r="L36" s="88"/>
      <c r="M36" s="88"/>
      <c r="N36" s="88"/>
      <c r="O36" s="88"/>
      <c r="P36" s="88"/>
      <c r="Q36" s="67">
        <f t="shared" si="0"/>
        <v>10.5</v>
      </c>
      <c r="R36" s="68">
        <f t="shared" si="1"/>
        <v>0.3</v>
      </c>
      <c r="S36" s="82" t="s">
        <v>114</v>
      </c>
    </row>
    <row r="37" spans="1:19" x14ac:dyDescent="0.3">
      <c r="A37" s="76">
        <f t="shared" si="2"/>
        <v>20</v>
      </c>
      <c r="B37" s="77"/>
      <c r="C37" s="77"/>
      <c r="D37" s="77"/>
      <c r="E37" s="78"/>
      <c r="F37" s="81">
        <v>90075</v>
      </c>
      <c r="G37" s="88">
        <v>10.5</v>
      </c>
      <c r="H37" s="88"/>
      <c r="I37" s="88"/>
      <c r="J37" s="88"/>
      <c r="K37" s="88"/>
      <c r="L37" s="88"/>
      <c r="M37" s="88"/>
      <c r="N37" s="88"/>
      <c r="O37" s="88"/>
      <c r="P37" s="88"/>
      <c r="Q37" s="67">
        <f t="shared" si="0"/>
        <v>10.5</v>
      </c>
      <c r="R37" s="68">
        <f t="shared" si="1"/>
        <v>0.3</v>
      </c>
      <c r="S37" s="82" t="s">
        <v>114</v>
      </c>
    </row>
    <row r="38" spans="1:19" x14ac:dyDescent="0.3">
      <c r="A38" s="76">
        <f t="shared" si="2"/>
        <v>21</v>
      </c>
      <c r="B38" s="77"/>
      <c r="C38" s="77"/>
      <c r="D38" s="77"/>
      <c r="E38" s="71"/>
      <c r="F38" s="81">
        <v>90008</v>
      </c>
      <c r="G38" s="88">
        <v>10</v>
      </c>
      <c r="H38" s="88"/>
      <c r="I38" s="88"/>
      <c r="J38" s="88"/>
      <c r="K38" s="88"/>
      <c r="L38" s="88"/>
      <c r="M38" s="88"/>
      <c r="N38" s="88"/>
      <c r="O38" s="88"/>
      <c r="P38" s="88"/>
      <c r="Q38" s="67">
        <f t="shared" si="0"/>
        <v>10</v>
      </c>
      <c r="R38" s="68">
        <f t="shared" si="1"/>
        <v>0.2857142857142857</v>
      </c>
      <c r="S38" s="82" t="s">
        <v>114</v>
      </c>
    </row>
    <row r="39" spans="1:19" x14ac:dyDescent="0.3">
      <c r="A39" s="76">
        <f t="shared" si="2"/>
        <v>22</v>
      </c>
      <c r="B39" s="77"/>
      <c r="C39" s="77"/>
      <c r="D39" s="77"/>
      <c r="E39" s="78"/>
      <c r="F39" s="81">
        <v>90035</v>
      </c>
      <c r="G39" s="88">
        <v>10</v>
      </c>
      <c r="H39" s="88"/>
      <c r="I39" s="88"/>
      <c r="J39" s="88"/>
      <c r="K39" s="88"/>
      <c r="L39" s="88"/>
      <c r="M39" s="88"/>
      <c r="N39" s="88"/>
      <c r="O39" s="88"/>
      <c r="P39" s="88"/>
      <c r="Q39" s="67">
        <f t="shared" si="0"/>
        <v>10</v>
      </c>
      <c r="R39" s="68">
        <f t="shared" si="1"/>
        <v>0.2857142857142857</v>
      </c>
      <c r="S39" s="82" t="s">
        <v>114</v>
      </c>
    </row>
    <row r="40" spans="1:19" x14ac:dyDescent="0.3">
      <c r="A40" s="76">
        <f t="shared" si="2"/>
        <v>23</v>
      </c>
      <c r="B40" s="77"/>
      <c r="C40" s="77"/>
      <c r="D40" s="77"/>
      <c r="E40" s="78"/>
      <c r="F40" s="81">
        <v>90082</v>
      </c>
      <c r="G40" s="88">
        <v>10</v>
      </c>
      <c r="H40" s="88"/>
      <c r="I40" s="88"/>
      <c r="J40" s="88"/>
      <c r="K40" s="88"/>
      <c r="L40" s="88"/>
      <c r="M40" s="88"/>
      <c r="N40" s="88"/>
      <c r="O40" s="88"/>
      <c r="P40" s="88"/>
      <c r="Q40" s="67">
        <f t="shared" si="0"/>
        <v>10</v>
      </c>
      <c r="R40" s="68">
        <f t="shared" si="1"/>
        <v>0.2857142857142857</v>
      </c>
      <c r="S40" s="82" t="s">
        <v>114</v>
      </c>
    </row>
    <row r="41" spans="1:19" x14ac:dyDescent="0.3">
      <c r="A41" s="76">
        <f t="shared" si="2"/>
        <v>24</v>
      </c>
      <c r="B41" s="77"/>
      <c r="C41" s="77"/>
      <c r="D41" s="77"/>
      <c r="E41" s="78"/>
      <c r="F41" s="81">
        <v>90069</v>
      </c>
      <c r="G41" s="88">
        <v>9</v>
      </c>
      <c r="H41" s="88"/>
      <c r="I41" s="88"/>
      <c r="J41" s="88"/>
      <c r="K41" s="88"/>
      <c r="L41" s="88"/>
      <c r="M41" s="88"/>
      <c r="N41" s="88"/>
      <c r="O41" s="88"/>
      <c r="P41" s="88"/>
      <c r="Q41" s="67">
        <f t="shared" si="0"/>
        <v>9</v>
      </c>
      <c r="R41" s="68">
        <f t="shared" si="1"/>
        <v>0.25714285714285712</v>
      </c>
      <c r="S41" s="82" t="s">
        <v>114</v>
      </c>
    </row>
    <row r="42" spans="1:19" x14ac:dyDescent="0.3">
      <c r="A42" s="76">
        <f t="shared" si="2"/>
        <v>25</v>
      </c>
      <c r="B42" s="77"/>
      <c r="C42" s="77"/>
      <c r="D42" s="77"/>
      <c r="E42" s="71"/>
      <c r="F42" s="81">
        <v>90015</v>
      </c>
      <c r="G42" s="88">
        <v>8.5</v>
      </c>
      <c r="H42" s="88"/>
      <c r="I42" s="88"/>
      <c r="J42" s="88"/>
      <c r="K42" s="88"/>
      <c r="L42" s="88"/>
      <c r="M42" s="88"/>
      <c r="N42" s="88"/>
      <c r="O42" s="88"/>
      <c r="P42" s="88"/>
      <c r="Q42" s="67">
        <f t="shared" si="0"/>
        <v>8.5</v>
      </c>
      <c r="R42" s="68">
        <f t="shared" si="1"/>
        <v>0.24285714285714285</v>
      </c>
      <c r="S42" s="82" t="s">
        <v>114</v>
      </c>
    </row>
    <row r="43" spans="1:19" x14ac:dyDescent="0.3">
      <c r="A43" s="76">
        <f t="shared" si="2"/>
        <v>26</v>
      </c>
      <c r="B43" s="77"/>
      <c r="C43" s="77"/>
      <c r="D43" s="77"/>
      <c r="E43" s="78"/>
      <c r="F43" s="81">
        <v>90068</v>
      </c>
      <c r="G43" s="88">
        <v>8.5</v>
      </c>
      <c r="H43" s="88"/>
      <c r="I43" s="88"/>
      <c r="J43" s="88"/>
      <c r="K43" s="88"/>
      <c r="L43" s="88"/>
      <c r="M43" s="88"/>
      <c r="N43" s="88"/>
      <c r="O43" s="88"/>
      <c r="P43" s="88"/>
      <c r="Q43" s="67">
        <f t="shared" si="0"/>
        <v>8.5</v>
      </c>
      <c r="R43" s="68">
        <f t="shared" si="1"/>
        <v>0.24285714285714285</v>
      </c>
      <c r="S43" s="82" t="s">
        <v>114</v>
      </c>
    </row>
    <row r="44" spans="1:19" x14ac:dyDescent="0.3">
      <c r="A44" s="76">
        <f t="shared" si="2"/>
        <v>27</v>
      </c>
      <c r="B44" s="77"/>
      <c r="C44" s="77"/>
      <c r="D44" s="77"/>
      <c r="E44" s="71"/>
      <c r="F44" s="81">
        <v>90022</v>
      </c>
      <c r="G44" s="88">
        <v>7</v>
      </c>
      <c r="H44" s="88"/>
      <c r="I44" s="88"/>
      <c r="J44" s="88"/>
      <c r="K44" s="88"/>
      <c r="L44" s="88"/>
      <c r="M44" s="88"/>
      <c r="N44" s="88"/>
      <c r="O44" s="88"/>
      <c r="P44" s="88"/>
      <c r="Q44" s="67">
        <f t="shared" si="0"/>
        <v>7</v>
      </c>
      <c r="R44" s="68">
        <f t="shared" si="1"/>
        <v>0.2</v>
      </c>
      <c r="S44" s="82" t="s">
        <v>114</v>
      </c>
    </row>
    <row r="45" spans="1:19" x14ac:dyDescent="0.3">
      <c r="A45" s="76">
        <f t="shared" si="2"/>
        <v>28</v>
      </c>
      <c r="B45" s="77"/>
      <c r="C45" s="77"/>
      <c r="D45" s="77"/>
      <c r="E45" s="78"/>
      <c r="F45" s="81">
        <v>90058</v>
      </c>
      <c r="G45" s="88">
        <v>7</v>
      </c>
      <c r="H45" s="88"/>
      <c r="I45" s="88"/>
      <c r="J45" s="88"/>
      <c r="K45" s="88"/>
      <c r="L45" s="88"/>
      <c r="M45" s="88"/>
      <c r="N45" s="88"/>
      <c r="O45" s="88"/>
      <c r="P45" s="88"/>
      <c r="Q45" s="67">
        <f t="shared" si="0"/>
        <v>7</v>
      </c>
      <c r="R45" s="68">
        <f t="shared" si="1"/>
        <v>0.2</v>
      </c>
      <c r="S45" s="82" t="s">
        <v>114</v>
      </c>
    </row>
    <row r="46" spans="1:19" x14ac:dyDescent="0.3">
      <c r="A46" s="76">
        <f t="shared" si="2"/>
        <v>29</v>
      </c>
      <c r="B46" s="77"/>
      <c r="C46" s="77"/>
      <c r="D46" s="77"/>
      <c r="E46" s="78"/>
      <c r="F46" s="81">
        <v>90056</v>
      </c>
      <c r="G46" s="88">
        <v>6.5</v>
      </c>
      <c r="H46" s="88"/>
      <c r="I46" s="88"/>
      <c r="J46" s="88"/>
      <c r="K46" s="88"/>
      <c r="L46" s="88"/>
      <c r="M46" s="88"/>
      <c r="N46" s="88"/>
      <c r="O46" s="88"/>
      <c r="P46" s="88"/>
      <c r="Q46" s="67">
        <f t="shared" si="0"/>
        <v>6.5</v>
      </c>
      <c r="R46" s="68">
        <f t="shared" si="1"/>
        <v>0.18571428571428572</v>
      </c>
      <c r="S46" s="82" t="s">
        <v>114</v>
      </c>
    </row>
    <row r="47" spans="1:19" x14ac:dyDescent="0.3">
      <c r="A47" s="76">
        <f t="shared" si="2"/>
        <v>30</v>
      </c>
      <c r="B47" s="77"/>
      <c r="C47" s="77"/>
      <c r="D47" s="77"/>
      <c r="E47" s="71"/>
      <c r="F47" s="81">
        <v>90003</v>
      </c>
      <c r="G47" s="88">
        <v>6</v>
      </c>
      <c r="H47" s="88"/>
      <c r="I47" s="88"/>
      <c r="J47" s="88"/>
      <c r="K47" s="88"/>
      <c r="L47" s="88"/>
      <c r="M47" s="88"/>
      <c r="N47" s="88"/>
      <c r="O47" s="88"/>
      <c r="P47" s="88"/>
      <c r="Q47" s="67">
        <f t="shared" si="0"/>
        <v>6</v>
      </c>
      <c r="R47" s="68">
        <f t="shared" si="1"/>
        <v>0.17142857142857143</v>
      </c>
      <c r="S47" s="82" t="s">
        <v>114</v>
      </c>
    </row>
    <row r="48" spans="1:19" x14ac:dyDescent="0.3">
      <c r="A48" s="76">
        <f t="shared" si="2"/>
        <v>31</v>
      </c>
      <c r="B48" s="77"/>
      <c r="C48" s="77"/>
      <c r="D48" s="77"/>
      <c r="E48" s="78"/>
      <c r="F48" s="81">
        <v>90054</v>
      </c>
      <c r="G48" s="88">
        <v>6</v>
      </c>
      <c r="H48" s="88"/>
      <c r="I48" s="88"/>
      <c r="J48" s="88"/>
      <c r="K48" s="88"/>
      <c r="L48" s="88"/>
      <c r="M48" s="88"/>
      <c r="N48" s="88"/>
      <c r="O48" s="88"/>
      <c r="P48" s="88"/>
      <c r="Q48" s="67">
        <f t="shared" si="0"/>
        <v>6</v>
      </c>
      <c r="R48" s="68">
        <f t="shared" si="1"/>
        <v>0.17142857142857143</v>
      </c>
      <c r="S48" s="82" t="s">
        <v>114</v>
      </c>
    </row>
    <row r="49" spans="1:19" x14ac:dyDescent="0.3">
      <c r="A49" s="76">
        <f t="shared" si="2"/>
        <v>32</v>
      </c>
      <c r="B49" s="77"/>
      <c r="C49" s="77"/>
      <c r="D49" s="77"/>
      <c r="E49" s="78"/>
      <c r="F49" s="81">
        <v>90036</v>
      </c>
      <c r="G49" s="88">
        <v>5</v>
      </c>
      <c r="H49" s="88"/>
      <c r="I49" s="88"/>
      <c r="J49" s="88"/>
      <c r="K49" s="88"/>
      <c r="L49" s="88"/>
      <c r="M49" s="88"/>
      <c r="N49" s="88"/>
      <c r="O49" s="88"/>
      <c r="P49" s="88"/>
      <c r="Q49" s="67">
        <f t="shared" si="0"/>
        <v>5</v>
      </c>
      <c r="R49" s="68">
        <f t="shared" si="1"/>
        <v>0.14285714285714285</v>
      </c>
      <c r="S49" s="82" t="s">
        <v>114</v>
      </c>
    </row>
    <row r="50" spans="1:19" x14ac:dyDescent="0.3">
      <c r="A50" s="76">
        <f t="shared" si="2"/>
        <v>33</v>
      </c>
      <c r="B50" s="77"/>
      <c r="C50" s="77"/>
      <c r="D50" s="77"/>
      <c r="E50" s="78"/>
      <c r="F50" s="81">
        <v>90049</v>
      </c>
      <c r="G50" s="88">
        <v>5</v>
      </c>
      <c r="H50" s="88"/>
      <c r="I50" s="88"/>
      <c r="J50" s="88"/>
      <c r="K50" s="88"/>
      <c r="L50" s="88"/>
      <c r="M50" s="88"/>
      <c r="N50" s="88"/>
      <c r="O50" s="88"/>
      <c r="P50" s="88"/>
      <c r="Q50" s="67">
        <f t="shared" si="0"/>
        <v>5</v>
      </c>
      <c r="R50" s="68">
        <f t="shared" si="1"/>
        <v>0.14285714285714285</v>
      </c>
      <c r="S50" s="82" t="s">
        <v>114</v>
      </c>
    </row>
    <row r="51" spans="1:19" x14ac:dyDescent="0.3">
      <c r="A51" s="76">
        <f t="shared" si="2"/>
        <v>34</v>
      </c>
      <c r="B51" s="77"/>
      <c r="C51" s="77"/>
      <c r="D51" s="77"/>
      <c r="E51" s="78"/>
      <c r="F51" s="81">
        <v>90048</v>
      </c>
      <c r="G51" s="88">
        <v>4.5</v>
      </c>
      <c r="H51" s="88"/>
      <c r="I51" s="88"/>
      <c r="J51" s="88"/>
      <c r="K51" s="88"/>
      <c r="L51" s="88"/>
      <c r="M51" s="88"/>
      <c r="N51" s="88"/>
      <c r="O51" s="88"/>
      <c r="P51" s="88"/>
      <c r="Q51" s="67">
        <f t="shared" si="0"/>
        <v>4.5</v>
      </c>
      <c r="R51" s="68">
        <f t="shared" si="1"/>
        <v>0.12857142857142856</v>
      </c>
      <c r="S51" s="82" t="s">
        <v>114</v>
      </c>
    </row>
    <row r="52" spans="1:19" ht="19.95" customHeight="1" x14ac:dyDescent="0.3">
      <c r="A52" s="60"/>
      <c r="B52" s="17"/>
      <c r="C52" s="17"/>
      <c r="D52" s="17"/>
      <c r="E52" s="11"/>
      <c r="F52" s="1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60"/>
      <c r="R52" s="84"/>
      <c r="S52" s="7"/>
    </row>
    <row r="53" spans="1:19" ht="20.25" customHeight="1" x14ac:dyDescent="0.3">
      <c r="A53" s="33"/>
      <c r="B53" s="33"/>
      <c r="C53" s="33"/>
      <c r="D53" s="11"/>
      <c r="E53" s="11"/>
      <c r="F53" s="11"/>
      <c r="G53" s="17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86"/>
    </row>
    <row r="54" spans="1:19" ht="15.6" x14ac:dyDescent="0.3">
      <c r="A54" s="3" t="s">
        <v>366</v>
      </c>
      <c r="B54" s="44"/>
      <c r="C54" s="56"/>
      <c r="D54" s="119" t="s">
        <v>377</v>
      </c>
      <c r="E54" s="119"/>
      <c r="F54" s="58"/>
      <c r="G54" s="17"/>
      <c r="H54" s="54"/>
      <c r="I54" s="54"/>
      <c r="J54" s="54"/>
      <c r="K54" s="54"/>
      <c r="L54" s="54"/>
      <c r="M54" s="54"/>
      <c r="N54" s="54"/>
      <c r="O54" s="54"/>
      <c r="P54" s="54"/>
      <c r="Q54" s="65"/>
      <c r="R54" s="86"/>
    </row>
    <row r="55" spans="1:19" ht="19.95" customHeight="1" x14ac:dyDescent="0.3">
      <c r="A55" s="2"/>
      <c r="B55" s="2"/>
      <c r="C55" s="64" t="s">
        <v>367</v>
      </c>
      <c r="D55" s="112" t="s">
        <v>359</v>
      </c>
      <c r="E55" s="112"/>
      <c r="F55" s="112"/>
      <c r="G55" s="17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86"/>
    </row>
    <row r="56" spans="1:19" ht="19.95" customHeight="1" x14ac:dyDescent="0.3">
      <c r="A56" s="3" t="s">
        <v>368</v>
      </c>
      <c r="B56" s="44"/>
      <c r="C56" s="56"/>
      <c r="D56" s="119" t="s">
        <v>373</v>
      </c>
      <c r="E56" s="119"/>
      <c r="F56" s="59"/>
      <c r="G56" s="17"/>
      <c r="H56" s="54"/>
      <c r="I56" s="54"/>
      <c r="J56" s="54"/>
      <c r="K56" s="54"/>
      <c r="L56" s="54"/>
      <c r="M56" s="54"/>
      <c r="N56" s="54"/>
      <c r="O56" s="54"/>
      <c r="P56" s="54"/>
      <c r="Q56" s="65"/>
      <c r="R56" s="86"/>
    </row>
    <row r="57" spans="1:19" ht="19.95" customHeight="1" x14ac:dyDescent="0.3">
      <c r="A57" s="44"/>
      <c r="B57" s="44"/>
      <c r="C57" s="64" t="s">
        <v>367</v>
      </c>
      <c r="D57" s="112" t="s">
        <v>359</v>
      </c>
      <c r="E57" s="112"/>
      <c r="F57" s="112"/>
      <c r="G57" s="17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86"/>
    </row>
    <row r="58" spans="1:19" ht="19.95" customHeight="1" x14ac:dyDescent="0.3"/>
  </sheetData>
  <autoFilter ref="A17:S17">
    <sortState ref="A18:X94">
      <sortCondition descending="1" ref="S17"/>
    </sortState>
  </autoFilter>
  <sortState ref="B18:S104">
    <sortCondition descending="1" ref="Q18:Q104"/>
  </sortState>
  <mergeCells count="19">
    <mergeCell ref="D57:F57"/>
    <mergeCell ref="J8:S8"/>
    <mergeCell ref="A10:D10"/>
    <mergeCell ref="E10:G10"/>
    <mergeCell ref="A12:D12"/>
    <mergeCell ref="E12:G12"/>
    <mergeCell ref="A14:D14"/>
    <mergeCell ref="E14:G14"/>
    <mergeCell ref="G16:P16"/>
    <mergeCell ref="D54:E54"/>
    <mergeCell ref="D55:F55"/>
    <mergeCell ref="H55:Q55"/>
    <mergeCell ref="D56:E56"/>
    <mergeCell ref="J7:S7"/>
    <mergeCell ref="A1:S1"/>
    <mergeCell ref="A3:S3"/>
    <mergeCell ref="A5:I5"/>
    <mergeCell ref="J5:S5"/>
    <mergeCell ref="J6:S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7"/>
  <sheetViews>
    <sheetView view="pageBreakPreview" topLeftCell="A6" zoomScaleSheetLayoutView="100" workbookViewId="0">
      <selection activeCell="B18" sqref="B18:E41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1" t="s">
        <v>371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2" t="s">
        <v>372</v>
      </c>
      <c r="B5" s="102"/>
      <c r="C5" s="102"/>
      <c r="D5" s="102"/>
      <c r="E5" s="102"/>
      <c r="F5" s="102"/>
      <c r="G5" s="102"/>
      <c r="H5" s="102"/>
      <c r="I5" s="102"/>
      <c r="J5" s="110" t="s">
        <v>374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">
      <c r="J6" s="104" t="s">
        <v>5</v>
      </c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399999999999999" x14ac:dyDescent="0.3">
      <c r="J7" s="110" t="s">
        <v>364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J8" s="104" t="s">
        <v>143</v>
      </c>
      <c r="K8" s="104"/>
      <c r="L8" s="104"/>
      <c r="M8" s="104"/>
      <c r="N8" s="104"/>
      <c r="O8" s="104"/>
      <c r="P8" s="104"/>
      <c r="Q8" s="104"/>
      <c r="R8" s="104"/>
      <c r="S8" s="104"/>
    </row>
    <row r="10" spans="1:19" ht="15.6" x14ac:dyDescent="0.3">
      <c r="A10" s="105" t="s">
        <v>6</v>
      </c>
      <c r="B10" s="105"/>
      <c r="C10" s="105"/>
      <c r="D10" s="105"/>
      <c r="E10" s="113">
        <v>45205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5" t="s">
        <v>369</v>
      </c>
      <c r="B12" s="105"/>
      <c r="C12" s="105"/>
      <c r="D12" s="105"/>
      <c r="E12" s="115">
        <v>24</v>
      </c>
      <c r="F12" s="115"/>
      <c r="G12" s="115"/>
      <c r="H12" s="52" t="s">
        <v>376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5" t="s">
        <v>370</v>
      </c>
      <c r="B14" s="105"/>
      <c r="C14" s="105"/>
      <c r="D14" s="105"/>
      <c r="E14" s="115">
        <v>39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f>ROW(A1)</f>
        <v>1</v>
      </c>
      <c r="B18" s="72"/>
      <c r="C18" s="72"/>
      <c r="D18" s="72"/>
      <c r="E18" s="71"/>
      <c r="F18" s="81">
        <v>10009</v>
      </c>
      <c r="G18" s="121">
        <v>23</v>
      </c>
      <c r="H18" s="88"/>
      <c r="I18" s="88"/>
      <c r="J18" s="88"/>
      <c r="K18" s="88"/>
      <c r="L18" s="88"/>
      <c r="M18" s="88"/>
      <c r="N18" s="88"/>
      <c r="O18" s="88"/>
      <c r="P18" s="88"/>
      <c r="Q18" s="67">
        <f>SUM(G18:P18)</f>
        <v>23</v>
      </c>
      <c r="R18" s="68">
        <f>Q18/$E$14</f>
        <v>0.58974358974358976</v>
      </c>
      <c r="S18" s="82" t="s">
        <v>113</v>
      </c>
    </row>
    <row r="19" spans="1:19" x14ac:dyDescent="0.3">
      <c r="A19" s="76">
        <f t="shared" ref="A19:A41" si="0">ROW(A2)</f>
        <v>2</v>
      </c>
      <c r="B19" s="72"/>
      <c r="C19" s="72"/>
      <c r="D19" s="72"/>
      <c r="E19" s="71"/>
      <c r="F19" s="81">
        <v>10010</v>
      </c>
      <c r="G19" s="121">
        <v>19.5</v>
      </c>
      <c r="H19" s="88"/>
      <c r="I19" s="88"/>
      <c r="J19" s="88"/>
      <c r="K19" s="88"/>
      <c r="L19" s="88"/>
      <c r="M19" s="88"/>
      <c r="N19" s="88"/>
      <c r="O19" s="88"/>
      <c r="P19" s="88"/>
      <c r="Q19" s="67">
        <f>SUM(G19:P19)</f>
        <v>19.5</v>
      </c>
      <c r="R19" s="68">
        <f>Q19/$E$14</f>
        <v>0.5</v>
      </c>
      <c r="S19" s="82" t="s">
        <v>112</v>
      </c>
    </row>
    <row r="20" spans="1:19" x14ac:dyDescent="0.3">
      <c r="A20" s="76">
        <f t="shared" si="0"/>
        <v>3</v>
      </c>
      <c r="B20" s="72"/>
      <c r="C20" s="72"/>
      <c r="D20" s="72"/>
      <c r="E20" s="71"/>
      <c r="F20" s="81">
        <v>10002</v>
      </c>
      <c r="G20" s="121">
        <v>17</v>
      </c>
      <c r="H20" s="88"/>
      <c r="I20" s="88"/>
      <c r="J20" s="88"/>
      <c r="K20" s="88"/>
      <c r="L20" s="88"/>
      <c r="M20" s="88"/>
      <c r="N20" s="88"/>
      <c r="O20" s="88"/>
      <c r="P20" s="88"/>
      <c r="Q20" s="67">
        <f>SUM(G20:P20)</f>
        <v>17</v>
      </c>
      <c r="R20" s="68">
        <f>Q20/$E$14</f>
        <v>0.4358974358974359</v>
      </c>
      <c r="S20" s="82" t="s">
        <v>114</v>
      </c>
    </row>
    <row r="21" spans="1:19" x14ac:dyDescent="0.3">
      <c r="A21" s="76">
        <f t="shared" si="0"/>
        <v>4</v>
      </c>
      <c r="B21" s="72"/>
      <c r="C21" s="72"/>
      <c r="D21" s="72"/>
      <c r="E21" s="71"/>
      <c r="F21" s="81">
        <v>10007</v>
      </c>
      <c r="G21" s="121">
        <v>17</v>
      </c>
      <c r="H21" s="88"/>
      <c r="I21" s="88"/>
      <c r="J21" s="88"/>
      <c r="K21" s="88"/>
      <c r="L21" s="88"/>
      <c r="M21" s="88"/>
      <c r="N21" s="88"/>
      <c r="O21" s="88"/>
      <c r="P21" s="88"/>
      <c r="Q21" s="67">
        <f>SUM(G21:P21)</f>
        <v>17</v>
      </c>
      <c r="R21" s="68">
        <f>Q21/$E$14</f>
        <v>0.4358974358974359</v>
      </c>
      <c r="S21" s="82" t="s">
        <v>114</v>
      </c>
    </row>
    <row r="22" spans="1:19" x14ac:dyDescent="0.3">
      <c r="A22" s="76">
        <f t="shared" si="0"/>
        <v>5</v>
      </c>
      <c r="B22" s="72"/>
      <c r="C22" s="72"/>
      <c r="D22" s="72"/>
      <c r="E22" s="71"/>
      <c r="F22" s="81">
        <v>10024</v>
      </c>
      <c r="G22" s="121">
        <v>16.5</v>
      </c>
      <c r="H22" s="88"/>
      <c r="I22" s="88"/>
      <c r="J22" s="88"/>
      <c r="K22" s="88"/>
      <c r="L22" s="88"/>
      <c r="M22" s="88"/>
      <c r="N22" s="88"/>
      <c r="O22" s="88"/>
      <c r="P22" s="88"/>
      <c r="Q22" s="67">
        <f>SUM(G22:P22)</f>
        <v>16.5</v>
      </c>
      <c r="R22" s="68">
        <f>Q22/$E$14</f>
        <v>0.42307692307692307</v>
      </c>
      <c r="S22" s="82" t="s">
        <v>114</v>
      </c>
    </row>
    <row r="23" spans="1:19" x14ac:dyDescent="0.3">
      <c r="A23" s="76">
        <f t="shared" si="0"/>
        <v>6</v>
      </c>
      <c r="B23" s="72"/>
      <c r="C23" s="72"/>
      <c r="D23" s="72"/>
      <c r="E23" s="71"/>
      <c r="F23" s="81">
        <v>10011</v>
      </c>
      <c r="G23" s="121">
        <v>15</v>
      </c>
      <c r="H23" s="88"/>
      <c r="I23" s="88"/>
      <c r="J23" s="88"/>
      <c r="K23" s="88"/>
      <c r="L23" s="88"/>
      <c r="M23" s="88"/>
      <c r="N23" s="88"/>
      <c r="O23" s="88"/>
      <c r="P23" s="88"/>
      <c r="Q23" s="67">
        <f>SUM(G23:P23)</f>
        <v>15</v>
      </c>
      <c r="R23" s="68">
        <f>Q23/$E$14</f>
        <v>0.38461538461538464</v>
      </c>
      <c r="S23" s="82" t="s">
        <v>114</v>
      </c>
    </row>
    <row r="24" spans="1:19" x14ac:dyDescent="0.3">
      <c r="A24" s="76">
        <f t="shared" si="0"/>
        <v>7</v>
      </c>
      <c r="B24" s="72"/>
      <c r="C24" s="72"/>
      <c r="D24" s="72"/>
      <c r="E24" s="71"/>
      <c r="F24" s="81">
        <v>10014</v>
      </c>
      <c r="G24" s="121">
        <v>15</v>
      </c>
      <c r="H24" s="88"/>
      <c r="I24" s="88"/>
      <c r="J24" s="88"/>
      <c r="K24" s="88"/>
      <c r="L24" s="88"/>
      <c r="M24" s="88"/>
      <c r="N24" s="88"/>
      <c r="O24" s="88"/>
      <c r="P24" s="88"/>
      <c r="Q24" s="67">
        <f>SUM(G24:P24)</f>
        <v>15</v>
      </c>
      <c r="R24" s="68">
        <f>Q24/$E$14</f>
        <v>0.38461538461538464</v>
      </c>
      <c r="S24" s="82" t="s">
        <v>114</v>
      </c>
    </row>
    <row r="25" spans="1:19" x14ac:dyDescent="0.3">
      <c r="A25" s="76">
        <f t="shared" si="0"/>
        <v>8</v>
      </c>
      <c r="B25" s="72"/>
      <c r="C25" s="72"/>
      <c r="D25" s="72"/>
      <c r="E25" s="71"/>
      <c r="F25" s="81">
        <v>10015</v>
      </c>
      <c r="G25" s="121">
        <v>15</v>
      </c>
      <c r="H25" s="88"/>
      <c r="I25" s="88"/>
      <c r="J25" s="88"/>
      <c r="K25" s="88"/>
      <c r="L25" s="88"/>
      <c r="M25" s="88"/>
      <c r="N25" s="88"/>
      <c r="O25" s="88"/>
      <c r="P25" s="88"/>
      <c r="Q25" s="67">
        <f>SUM(G25:P25)</f>
        <v>15</v>
      </c>
      <c r="R25" s="68">
        <f>Q25/$E$14</f>
        <v>0.38461538461538464</v>
      </c>
      <c r="S25" s="82" t="s">
        <v>114</v>
      </c>
    </row>
    <row r="26" spans="1:19" x14ac:dyDescent="0.3">
      <c r="A26" s="76">
        <f t="shared" si="0"/>
        <v>9</v>
      </c>
      <c r="B26" s="72"/>
      <c r="C26" s="72"/>
      <c r="D26" s="72"/>
      <c r="E26" s="71"/>
      <c r="F26" s="81">
        <v>10004</v>
      </c>
      <c r="G26" s="121">
        <v>14.5</v>
      </c>
      <c r="H26" s="88"/>
      <c r="I26" s="88"/>
      <c r="J26" s="88"/>
      <c r="K26" s="88"/>
      <c r="L26" s="88"/>
      <c r="M26" s="88"/>
      <c r="N26" s="88"/>
      <c r="O26" s="88"/>
      <c r="P26" s="88"/>
      <c r="Q26" s="67">
        <f>SUM(G26:P26)</f>
        <v>14.5</v>
      </c>
      <c r="R26" s="68">
        <f>Q26/$E$14</f>
        <v>0.37179487179487181</v>
      </c>
      <c r="S26" s="82" t="s">
        <v>114</v>
      </c>
    </row>
    <row r="27" spans="1:19" x14ac:dyDescent="0.3">
      <c r="A27" s="76">
        <f t="shared" si="0"/>
        <v>10</v>
      </c>
      <c r="B27" s="72"/>
      <c r="C27" s="72"/>
      <c r="D27" s="72"/>
      <c r="E27" s="71"/>
      <c r="F27" s="81">
        <v>10022</v>
      </c>
      <c r="G27" s="121">
        <v>14.5</v>
      </c>
      <c r="H27" s="88"/>
      <c r="I27" s="88"/>
      <c r="J27" s="88"/>
      <c r="K27" s="88"/>
      <c r="L27" s="88"/>
      <c r="M27" s="88"/>
      <c r="N27" s="88"/>
      <c r="O27" s="88"/>
      <c r="P27" s="88"/>
      <c r="Q27" s="67">
        <f>SUM(G27:P27)</f>
        <v>14.5</v>
      </c>
      <c r="R27" s="68">
        <f>Q27/$E$14</f>
        <v>0.37179487179487181</v>
      </c>
      <c r="S27" s="82" t="s">
        <v>114</v>
      </c>
    </row>
    <row r="28" spans="1:19" x14ac:dyDescent="0.3">
      <c r="A28" s="76">
        <f t="shared" si="0"/>
        <v>11</v>
      </c>
      <c r="B28" s="72"/>
      <c r="C28" s="72"/>
      <c r="D28" s="72"/>
      <c r="E28" s="71"/>
      <c r="F28" s="81">
        <v>10006</v>
      </c>
      <c r="G28" s="121">
        <v>14</v>
      </c>
      <c r="H28" s="88"/>
      <c r="I28" s="88"/>
      <c r="J28" s="88"/>
      <c r="K28" s="88"/>
      <c r="L28" s="88"/>
      <c r="M28" s="88"/>
      <c r="N28" s="88"/>
      <c r="O28" s="88"/>
      <c r="P28" s="88"/>
      <c r="Q28" s="67">
        <f>SUM(G28:P28)</f>
        <v>14</v>
      </c>
      <c r="R28" s="68">
        <f>Q28/$E$14</f>
        <v>0.35897435897435898</v>
      </c>
      <c r="S28" s="82" t="s">
        <v>114</v>
      </c>
    </row>
    <row r="29" spans="1:19" x14ac:dyDescent="0.3">
      <c r="A29" s="76">
        <f t="shared" si="0"/>
        <v>12</v>
      </c>
      <c r="B29" s="72"/>
      <c r="C29" s="72"/>
      <c r="D29" s="72"/>
      <c r="E29" s="71"/>
      <c r="F29" s="81">
        <v>10008</v>
      </c>
      <c r="G29" s="121">
        <v>14</v>
      </c>
      <c r="H29" s="88"/>
      <c r="I29" s="88"/>
      <c r="J29" s="88"/>
      <c r="K29" s="88"/>
      <c r="L29" s="88"/>
      <c r="M29" s="88"/>
      <c r="N29" s="88"/>
      <c r="O29" s="88"/>
      <c r="P29" s="88"/>
      <c r="Q29" s="67">
        <f>SUM(G29:P29)</f>
        <v>14</v>
      </c>
      <c r="R29" s="68">
        <f>Q29/$E$14</f>
        <v>0.35897435897435898</v>
      </c>
      <c r="S29" s="82" t="s">
        <v>114</v>
      </c>
    </row>
    <row r="30" spans="1:19" x14ac:dyDescent="0.3">
      <c r="A30" s="76">
        <f t="shared" si="0"/>
        <v>13</v>
      </c>
      <c r="B30" s="72"/>
      <c r="C30" s="72"/>
      <c r="D30" s="72"/>
      <c r="E30" s="71"/>
      <c r="F30" s="81">
        <v>10012</v>
      </c>
      <c r="G30" s="121">
        <v>14</v>
      </c>
      <c r="H30" s="88"/>
      <c r="I30" s="88"/>
      <c r="J30" s="88"/>
      <c r="K30" s="88"/>
      <c r="L30" s="88"/>
      <c r="M30" s="88"/>
      <c r="N30" s="88"/>
      <c r="O30" s="88"/>
      <c r="P30" s="88"/>
      <c r="Q30" s="67">
        <f>SUM(G30:P30)</f>
        <v>14</v>
      </c>
      <c r="R30" s="68">
        <f>Q30/$E$14</f>
        <v>0.35897435897435898</v>
      </c>
      <c r="S30" s="82" t="s">
        <v>114</v>
      </c>
    </row>
    <row r="31" spans="1:19" x14ac:dyDescent="0.3">
      <c r="A31" s="76">
        <f t="shared" si="0"/>
        <v>14</v>
      </c>
      <c r="B31" s="72"/>
      <c r="C31" s="72"/>
      <c r="D31" s="72"/>
      <c r="E31" s="71"/>
      <c r="F31" s="81">
        <v>10025</v>
      </c>
      <c r="G31" s="121">
        <v>13.5</v>
      </c>
      <c r="H31" s="88"/>
      <c r="I31" s="88"/>
      <c r="J31" s="88"/>
      <c r="K31" s="88"/>
      <c r="L31" s="88"/>
      <c r="M31" s="88"/>
      <c r="N31" s="88"/>
      <c r="O31" s="88"/>
      <c r="P31" s="88"/>
      <c r="Q31" s="67">
        <f>SUM(G31:P31)</f>
        <v>13.5</v>
      </c>
      <c r="R31" s="68">
        <f>Q31/$E$14</f>
        <v>0.34615384615384615</v>
      </c>
      <c r="S31" s="82" t="s">
        <v>114</v>
      </c>
    </row>
    <row r="32" spans="1:19" x14ac:dyDescent="0.3">
      <c r="A32" s="76">
        <f t="shared" si="0"/>
        <v>15</v>
      </c>
      <c r="B32" s="72"/>
      <c r="C32" s="72"/>
      <c r="D32" s="72"/>
      <c r="E32" s="71"/>
      <c r="F32" s="81">
        <v>10027</v>
      </c>
      <c r="G32" s="121">
        <v>13.5</v>
      </c>
      <c r="H32" s="88"/>
      <c r="I32" s="88"/>
      <c r="J32" s="88"/>
      <c r="K32" s="88"/>
      <c r="L32" s="88"/>
      <c r="M32" s="88"/>
      <c r="N32" s="88"/>
      <c r="O32" s="88"/>
      <c r="P32" s="88"/>
      <c r="Q32" s="67">
        <f>SUM(G32:P32)</f>
        <v>13.5</v>
      </c>
      <c r="R32" s="68">
        <f>Q32/$E$14</f>
        <v>0.34615384615384615</v>
      </c>
      <c r="S32" s="82" t="s">
        <v>114</v>
      </c>
    </row>
    <row r="33" spans="1:19" x14ac:dyDescent="0.3">
      <c r="A33" s="76">
        <f t="shared" si="0"/>
        <v>16</v>
      </c>
      <c r="B33" s="83"/>
      <c r="C33" s="83"/>
      <c r="D33" s="83"/>
      <c r="E33" s="122"/>
      <c r="F33" s="123">
        <v>10030</v>
      </c>
      <c r="G33" s="124">
        <v>13.5</v>
      </c>
      <c r="H33" s="125"/>
      <c r="I33" s="125"/>
      <c r="J33" s="125"/>
      <c r="K33" s="125"/>
      <c r="L33" s="125"/>
      <c r="M33" s="125"/>
      <c r="N33" s="125"/>
      <c r="O33" s="125"/>
      <c r="P33" s="125"/>
      <c r="Q33" s="67">
        <f>SUM(G33:P33)</f>
        <v>13.5</v>
      </c>
      <c r="R33" s="68">
        <f>Q33/$E$14</f>
        <v>0.34615384615384615</v>
      </c>
      <c r="S33" s="82" t="s">
        <v>114</v>
      </c>
    </row>
    <row r="34" spans="1:19" x14ac:dyDescent="0.3">
      <c r="A34" s="76">
        <f t="shared" si="0"/>
        <v>17</v>
      </c>
      <c r="B34" s="72"/>
      <c r="C34" s="72"/>
      <c r="D34" s="72"/>
      <c r="E34" s="71"/>
      <c r="F34" s="81">
        <v>10003</v>
      </c>
      <c r="G34" s="121">
        <v>13</v>
      </c>
      <c r="H34" s="88"/>
      <c r="I34" s="88"/>
      <c r="J34" s="88"/>
      <c r="K34" s="88"/>
      <c r="L34" s="88"/>
      <c r="M34" s="88"/>
      <c r="N34" s="88"/>
      <c r="O34" s="88"/>
      <c r="P34" s="88"/>
      <c r="Q34" s="67">
        <f>SUM(G34:P34)</f>
        <v>13</v>
      </c>
      <c r="R34" s="68">
        <f>Q34/$E$14</f>
        <v>0.33333333333333331</v>
      </c>
      <c r="S34" s="82" t="s">
        <v>114</v>
      </c>
    </row>
    <row r="35" spans="1:19" x14ac:dyDescent="0.3">
      <c r="A35" s="76">
        <f t="shared" si="0"/>
        <v>18</v>
      </c>
      <c r="B35" s="72"/>
      <c r="C35" s="72"/>
      <c r="D35" s="72"/>
      <c r="E35" s="71"/>
      <c r="F35" s="81">
        <v>10019</v>
      </c>
      <c r="G35" s="121">
        <v>13</v>
      </c>
      <c r="H35" s="88"/>
      <c r="I35" s="88"/>
      <c r="J35" s="88"/>
      <c r="K35" s="88"/>
      <c r="L35" s="88"/>
      <c r="M35" s="88"/>
      <c r="N35" s="88"/>
      <c r="O35" s="88"/>
      <c r="P35" s="88"/>
      <c r="Q35" s="67">
        <f>SUM(G35:P35)</f>
        <v>13</v>
      </c>
      <c r="R35" s="68">
        <f>Q35/$E$14</f>
        <v>0.33333333333333331</v>
      </c>
      <c r="S35" s="82" t="s">
        <v>114</v>
      </c>
    </row>
    <row r="36" spans="1:19" x14ac:dyDescent="0.3">
      <c r="A36" s="76">
        <f t="shared" si="0"/>
        <v>19</v>
      </c>
      <c r="B36" s="72"/>
      <c r="C36" s="72"/>
      <c r="D36" s="72"/>
      <c r="E36" s="71"/>
      <c r="F36" s="81">
        <v>10020</v>
      </c>
      <c r="G36" s="121">
        <v>12</v>
      </c>
      <c r="H36" s="88"/>
      <c r="I36" s="88"/>
      <c r="J36" s="88"/>
      <c r="K36" s="88"/>
      <c r="L36" s="88"/>
      <c r="M36" s="88"/>
      <c r="N36" s="88"/>
      <c r="O36" s="88"/>
      <c r="P36" s="88"/>
      <c r="Q36" s="67">
        <f>SUM(G36:P36)</f>
        <v>12</v>
      </c>
      <c r="R36" s="68">
        <f>Q36/$E$14</f>
        <v>0.30769230769230771</v>
      </c>
      <c r="S36" s="82" t="s">
        <v>114</v>
      </c>
    </row>
    <row r="37" spans="1:19" x14ac:dyDescent="0.3">
      <c r="A37" s="76">
        <f t="shared" si="0"/>
        <v>20</v>
      </c>
      <c r="B37" s="72"/>
      <c r="C37" s="72"/>
      <c r="D37" s="72"/>
      <c r="E37" s="71"/>
      <c r="F37" s="81">
        <v>10029</v>
      </c>
      <c r="G37" s="121">
        <v>12</v>
      </c>
      <c r="H37" s="88"/>
      <c r="I37" s="88"/>
      <c r="J37" s="88"/>
      <c r="K37" s="88"/>
      <c r="L37" s="88"/>
      <c r="M37" s="88"/>
      <c r="N37" s="88"/>
      <c r="O37" s="88"/>
      <c r="P37" s="88"/>
      <c r="Q37" s="67">
        <f>SUM(G37:P37)</f>
        <v>12</v>
      </c>
      <c r="R37" s="68">
        <f>Q37/$E$14</f>
        <v>0.30769230769230771</v>
      </c>
      <c r="S37" s="82" t="s">
        <v>114</v>
      </c>
    </row>
    <row r="38" spans="1:19" x14ac:dyDescent="0.3">
      <c r="A38" s="76">
        <f t="shared" si="0"/>
        <v>21</v>
      </c>
      <c r="B38" s="72"/>
      <c r="C38" s="72"/>
      <c r="D38" s="72"/>
      <c r="E38" s="71"/>
      <c r="F38" s="81">
        <v>10016</v>
      </c>
      <c r="G38" s="121">
        <v>11.5</v>
      </c>
      <c r="H38" s="88"/>
      <c r="I38" s="88"/>
      <c r="J38" s="88"/>
      <c r="K38" s="88"/>
      <c r="L38" s="88"/>
      <c r="M38" s="88"/>
      <c r="N38" s="88"/>
      <c r="O38" s="88"/>
      <c r="P38" s="88"/>
      <c r="Q38" s="67">
        <f>SUM(G38:P38)</f>
        <v>11.5</v>
      </c>
      <c r="R38" s="68">
        <f>Q38/$E$14</f>
        <v>0.29487179487179488</v>
      </c>
      <c r="S38" s="82" t="s">
        <v>114</v>
      </c>
    </row>
    <row r="39" spans="1:19" x14ac:dyDescent="0.3">
      <c r="A39" s="76">
        <f t="shared" si="0"/>
        <v>22</v>
      </c>
      <c r="B39" s="72"/>
      <c r="C39" s="72"/>
      <c r="D39" s="72"/>
      <c r="E39" s="71"/>
      <c r="F39" s="81">
        <v>10017</v>
      </c>
      <c r="G39" s="121">
        <v>11.5</v>
      </c>
      <c r="H39" s="88"/>
      <c r="I39" s="88"/>
      <c r="J39" s="88"/>
      <c r="K39" s="88"/>
      <c r="L39" s="88"/>
      <c r="M39" s="88"/>
      <c r="N39" s="88"/>
      <c r="O39" s="88"/>
      <c r="P39" s="88"/>
      <c r="Q39" s="67">
        <f>SUM(G39:P39)</f>
        <v>11.5</v>
      </c>
      <c r="R39" s="68">
        <f>Q39/$E$14</f>
        <v>0.29487179487179488</v>
      </c>
      <c r="S39" s="82" t="s">
        <v>114</v>
      </c>
    </row>
    <row r="40" spans="1:19" x14ac:dyDescent="0.3">
      <c r="A40" s="76">
        <f t="shared" si="0"/>
        <v>23</v>
      </c>
      <c r="B40" s="72"/>
      <c r="C40" s="72"/>
      <c r="D40" s="72"/>
      <c r="E40" s="71"/>
      <c r="F40" s="81">
        <v>10018</v>
      </c>
      <c r="G40" s="121">
        <v>10.5</v>
      </c>
      <c r="H40" s="88"/>
      <c r="I40" s="88"/>
      <c r="J40" s="88"/>
      <c r="K40" s="88"/>
      <c r="L40" s="88"/>
      <c r="M40" s="88"/>
      <c r="N40" s="88"/>
      <c r="O40" s="88"/>
      <c r="P40" s="88"/>
      <c r="Q40" s="67">
        <f>SUM(G40:P40)</f>
        <v>10.5</v>
      </c>
      <c r="R40" s="68">
        <f>Q40/$E$14</f>
        <v>0.26923076923076922</v>
      </c>
      <c r="S40" s="82" t="s">
        <v>114</v>
      </c>
    </row>
    <row r="41" spans="1:19" x14ac:dyDescent="0.3">
      <c r="A41" s="76">
        <f t="shared" si="0"/>
        <v>24</v>
      </c>
      <c r="B41" s="72"/>
      <c r="C41" s="72"/>
      <c r="D41" s="72"/>
      <c r="E41" s="71"/>
      <c r="F41" s="81">
        <v>10023</v>
      </c>
      <c r="G41" s="121">
        <v>8</v>
      </c>
      <c r="H41" s="88"/>
      <c r="I41" s="88"/>
      <c r="J41" s="88"/>
      <c r="K41" s="88"/>
      <c r="L41" s="88"/>
      <c r="M41" s="88"/>
      <c r="N41" s="88"/>
      <c r="O41" s="88"/>
      <c r="P41" s="88"/>
      <c r="Q41" s="67">
        <f>SUM(G41:P41)</f>
        <v>8</v>
      </c>
      <c r="R41" s="68">
        <f>Q41/$E$14</f>
        <v>0.20512820512820512</v>
      </c>
      <c r="S41" s="82" t="s">
        <v>114</v>
      </c>
    </row>
    <row r="42" spans="1:19" ht="20.25" customHeight="1" x14ac:dyDescent="0.3">
      <c r="A42" s="33"/>
      <c r="B42" s="33"/>
      <c r="C42" s="33"/>
      <c r="D42" s="11"/>
      <c r="E42" s="11"/>
      <c r="F42" s="11"/>
      <c r="G42" s="1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86"/>
    </row>
    <row r="43" spans="1:19" ht="15.6" x14ac:dyDescent="0.3">
      <c r="A43" s="3" t="s">
        <v>366</v>
      </c>
      <c r="B43" s="44"/>
      <c r="C43" s="56"/>
      <c r="D43" s="119" t="s">
        <v>377</v>
      </c>
      <c r="E43" s="119"/>
      <c r="F43" s="58"/>
      <c r="G43" s="17"/>
      <c r="H43" s="54"/>
      <c r="I43" s="54"/>
      <c r="J43" s="54"/>
      <c r="K43" s="54"/>
      <c r="L43" s="54"/>
      <c r="M43" s="54"/>
      <c r="N43" s="54"/>
      <c r="O43" s="54"/>
      <c r="P43" s="54"/>
      <c r="Q43" s="65"/>
      <c r="R43" s="86"/>
    </row>
    <row r="44" spans="1:19" ht="19.95" customHeight="1" x14ac:dyDescent="0.3">
      <c r="A44" s="2"/>
      <c r="B44" s="2"/>
      <c r="C44" s="64" t="s">
        <v>367</v>
      </c>
      <c r="D44" s="112" t="s">
        <v>359</v>
      </c>
      <c r="E44" s="112"/>
      <c r="F44" s="112"/>
      <c r="G44" s="17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86"/>
    </row>
    <row r="45" spans="1:19" ht="19.95" customHeight="1" x14ac:dyDescent="0.3">
      <c r="A45" s="3" t="s">
        <v>368</v>
      </c>
      <c r="B45" s="44"/>
      <c r="C45" s="56"/>
      <c r="D45" s="119" t="s">
        <v>373</v>
      </c>
      <c r="E45" s="119"/>
      <c r="F45" s="59"/>
      <c r="G45" s="17"/>
      <c r="H45" s="54"/>
      <c r="I45" s="54"/>
      <c r="J45" s="54"/>
      <c r="K45" s="54"/>
      <c r="L45" s="54"/>
      <c r="M45" s="54"/>
      <c r="N45" s="54"/>
      <c r="O45" s="54"/>
      <c r="P45" s="54"/>
      <c r="Q45" s="65"/>
      <c r="R45" s="86"/>
    </row>
    <row r="46" spans="1:19" ht="19.95" customHeight="1" x14ac:dyDescent="0.3">
      <c r="A46" s="44"/>
      <c r="B46" s="44"/>
      <c r="C46" s="64" t="s">
        <v>367</v>
      </c>
      <c r="D46" s="112" t="s">
        <v>359</v>
      </c>
      <c r="E46" s="112"/>
      <c r="F46" s="112"/>
      <c r="G46" s="17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86"/>
    </row>
    <row r="47" spans="1:19" ht="19.95" customHeight="1" x14ac:dyDescent="0.3"/>
  </sheetData>
  <autoFilter ref="A17:S17">
    <sortState ref="A18:X94">
      <sortCondition descending="1" ref="S17"/>
    </sortState>
  </autoFilter>
  <sortState ref="B18:R47">
    <sortCondition descending="1" ref="Q18:Q47"/>
  </sortState>
  <mergeCells count="19">
    <mergeCell ref="D46:F46"/>
    <mergeCell ref="J8:S8"/>
    <mergeCell ref="A10:D10"/>
    <mergeCell ref="E10:G10"/>
    <mergeCell ref="A12:D12"/>
    <mergeCell ref="E12:G12"/>
    <mergeCell ref="A14:D14"/>
    <mergeCell ref="E14:G14"/>
    <mergeCell ref="G16:P16"/>
    <mergeCell ref="D43:E43"/>
    <mergeCell ref="D44:F44"/>
    <mergeCell ref="H44:Q44"/>
    <mergeCell ref="D45:E45"/>
    <mergeCell ref="J7:S7"/>
    <mergeCell ref="A1:S1"/>
    <mergeCell ref="A3:S3"/>
    <mergeCell ref="A5:I5"/>
    <mergeCell ref="J5:S5"/>
    <mergeCell ref="J6:S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portrait" horizontalDpi="180" verticalDpi="180" r:id="rId1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5"/>
  <sheetViews>
    <sheetView tabSelected="1" view="pageBreakPreview" topLeftCell="A13" zoomScaleSheetLayoutView="100" workbookViewId="0">
      <selection activeCell="B18" sqref="B18:E38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3.5546875" style="44" customWidth="1"/>
    <col min="20" max="16384" width="9.109375" style="44"/>
  </cols>
  <sheetData>
    <row r="1" spans="1:19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1" t="s">
        <v>371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2" t="s">
        <v>372</v>
      </c>
      <c r="B5" s="102"/>
      <c r="C5" s="102"/>
      <c r="D5" s="102"/>
      <c r="E5" s="102"/>
      <c r="F5" s="102"/>
      <c r="G5" s="102"/>
      <c r="H5" s="102"/>
      <c r="I5" s="102"/>
      <c r="J5" s="110" t="s">
        <v>374</v>
      </c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3">
      <c r="J6" s="104" t="s">
        <v>5</v>
      </c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399999999999999" x14ac:dyDescent="0.3">
      <c r="J7" s="110" t="s">
        <v>365</v>
      </c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J8" s="104" t="s">
        <v>143</v>
      </c>
      <c r="K8" s="104"/>
      <c r="L8" s="104"/>
      <c r="M8" s="104"/>
      <c r="N8" s="104"/>
      <c r="O8" s="104"/>
      <c r="P8" s="104"/>
      <c r="Q8" s="104"/>
      <c r="R8" s="104"/>
      <c r="S8" s="104"/>
    </row>
    <row r="10" spans="1:19" ht="15.6" x14ac:dyDescent="0.3">
      <c r="A10" s="105" t="s">
        <v>6</v>
      </c>
      <c r="B10" s="105"/>
      <c r="C10" s="105"/>
      <c r="D10" s="105"/>
      <c r="E10" s="113">
        <v>45205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5" t="s">
        <v>369</v>
      </c>
      <c r="B12" s="105"/>
      <c r="C12" s="105"/>
      <c r="D12" s="105"/>
      <c r="E12" s="115">
        <v>21</v>
      </c>
      <c r="F12" s="115"/>
      <c r="G12" s="115"/>
      <c r="H12" s="52" t="s">
        <v>375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5" t="s">
        <v>370</v>
      </c>
      <c r="B14" s="105"/>
      <c r="C14" s="105"/>
      <c r="D14" s="105"/>
      <c r="E14" s="115">
        <v>43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f>ROW(A1)</f>
        <v>1</v>
      </c>
      <c r="B18" s="77"/>
      <c r="C18" s="77"/>
      <c r="D18" s="77"/>
      <c r="E18" s="71"/>
      <c r="F18" s="81">
        <v>11002</v>
      </c>
      <c r="G18" s="121">
        <v>21.5</v>
      </c>
      <c r="H18" s="88"/>
      <c r="I18" s="88"/>
      <c r="J18" s="88"/>
      <c r="K18" s="88"/>
      <c r="L18" s="88"/>
      <c r="M18" s="88"/>
      <c r="N18" s="88"/>
      <c r="O18" s="88"/>
      <c r="P18" s="88"/>
      <c r="Q18" s="67">
        <f>SUM(G18:P18)</f>
        <v>21.5</v>
      </c>
      <c r="R18" s="68">
        <f>Q18/$E$14</f>
        <v>0.5</v>
      </c>
      <c r="S18" s="82" t="s">
        <v>113</v>
      </c>
    </row>
    <row r="19" spans="1:19" x14ac:dyDescent="0.3">
      <c r="A19" s="76">
        <f t="shared" ref="A19:A38" si="0">ROW(A2)</f>
        <v>2</v>
      </c>
      <c r="B19" s="77"/>
      <c r="C19" s="77"/>
      <c r="D19" s="77"/>
      <c r="E19" s="71"/>
      <c r="F19" s="81">
        <v>11006</v>
      </c>
      <c r="G19" s="121">
        <v>21.5</v>
      </c>
      <c r="H19" s="88"/>
      <c r="I19" s="88"/>
      <c r="J19" s="88"/>
      <c r="K19" s="88"/>
      <c r="L19" s="88"/>
      <c r="M19" s="88"/>
      <c r="N19" s="88"/>
      <c r="O19" s="88"/>
      <c r="P19" s="88"/>
      <c r="Q19" s="67">
        <f>SUM(G19:P19)</f>
        <v>21.5</v>
      </c>
      <c r="R19" s="68">
        <f>Q19/$E$14</f>
        <v>0.5</v>
      </c>
      <c r="S19" s="82" t="s">
        <v>113</v>
      </c>
    </row>
    <row r="20" spans="1:19" x14ac:dyDescent="0.3">
      <c r="A20" s="76">
        <f t="shared" si="0"/>
        <v>3</v>
      </c>
      <c r="B20" s="77"/>
      <c r="C20" s="77"/>
      <c r="D20" s="77"/>
      <c r="E20" s="71"/>
      <c r="F20" s="81">
        <v>11010</v>
      </c>
      <c r="G20" s="121">
        <v>18</v>
      </c>
      <c r="H20" s="88"/>
      <c r="I20" s="88"/>
      <c r="J20" s="88"/>
      <c r="K20" s="88"/>
      <c r="L20" s="88"/>
      <c r="M20" s="88"/>
      <c r="N20" s="88"/>
      <c r="O20" s="88"/>
      <c r="P20" s="88"/>
      <c r="Q20" s="67">
        <f>SUM(G20:P20)</f>
        <v>18</v>
      </c>
      <c r="R20" s="68">
        <f>Q20/$E$14</f>
        <v>0.41860465116279072</v>
      </c>
      <c r="S20" s="82" t="s">
        <v>112</v>
      </c>
    </row>
    <row r="21" spans="1:19" x14ac:dyDescent="0.3">
      <c r="A21" s="76">
        <f t="shared" si="0"/>
        <v>4</v>
      </c>
      <c r="B21" s="77"/>
      <c r="C21" s="77"/>
      <c r="D21" s="77"/>
      <c r="E21" s="71"/>
      <c r="F21" s="81">
        <v>11017</v>
      </c>
      <c r="G21" s="121">
        <v>17.5</v>
      </c>
      <c r="H21" s="88"/>
      <c r="I21" s="88"/>
      <c r="J21" s="88"/>
      <c r="K21" s="88"/>
      <c r="L21" s="88"/>
      <c r="M21" s="88"/>
      <c r="N21" s="88"/>
      <c r="O21" s="88"/>
      <c r="P21" s="88"/>
      <c r="Q21" s="67">
        <f>SUM(G21:P21)</f>
        <v>17.5</v>
      </c>
      <c r="R21" s="68">
        <f>Q21/$E$14</f>
        <v>0.40697674418604651</v>
      </c>
      <c r="S21" s="82" t="s">
        <v>114</v>
      </c>
    </row>
    <row r="22" spans="1:19" x14ac:dyDescent="0.3">
      <c r="A22" s="76">
        <f t="shared" si="0"/>
        <v>5</v>
      </c>
      <c r="B22" s="77"/>
      <c r="C22" s="77"/>
      <c r="D22" s="77"/>
      <c r="E22" s="71"/>
      <c r="F22" s="81">
        <v>11008</v>
      </c>
      <c r="G22" s="121">
        <v>16</v>
      </c>
      <c r="H22" s="88"/>
      <c r="I22" s="88"/>
      <c r="J22" s="88"/>
      <c r="K22" s="88"/>
      <c r="L22" s="88"/>
      <c r="M22" s="88"/>
      <c r="N22" s="88"/>
      <c r="O22" s="88"/>
      <c r="P22" s="88"/>
      <c r="Q22" s="67">
        <f>SUM(G22:P22)</f>
        <v>16</v>
      </c>
      <c r="R22" s="68">
        <f>Q22/$E$14</f>
        <v>0.37209302325581395</v>
      </c>
      <c r="S22" s="82" t="s">
        <v>114</v>
      </c>
    </row>
    <row r="23" spans="1:19" x14ac:dyDescent="0.3">
      <c r="A23" s="76">
        <f t="shared" si="0"/>
        <v>6</v>
      </c>
      <c r="B23" s="77"/>
      <c r="C23" s="77"/>
      <c r="D23" s="77"/>
      <c r="E23" s="71"/>
      <c r="F23" s="81">
        <v>11013</v>
      </c>
      <c r="G23" s="121">
        <v>15.5</v>
      </c>
      <c r="H23" s="88"/>
      <c r="I23" s="88"/>
      <c r="J23" s="88"/>
      <c r="K23" s="88"/>
      <c r="L23" s="88"/>
      <c r="M23" s="88"/>
      <c r="N23" s="88"/>
      <c r="O23" s="88"/>
      <c r="P23" s="88"/>
      <c r="Q23" s="67">
        <f>SUM(G23:P23)</f>
        <v>15.5</v>
      </c>
      <c r="R23" s="68">
        <f>Q23/$E$14</f>
        <v>0.36046511627906974</v>
      </c>
      <c r="S23" s="82" t="s">
        <v>114</v>
      </c>
    </row>
    <row r="24" spans="1:19" x14ac:dyDescent="0.3">
      <c r="A24" s="76">
        <f t="shared" si="0"/>
        <v>7</v>
      </c>
      <c r="B24" s="77"/>
      <c r="C24" s="77"/>
      <c r="D24" s="77"/>
      <c r="E24" s="71"/>
      <c r="F24" s="81">
        <v>11026</v>
      </c>
      <c r="G24" s="121">
        <v>15.5</v>
      </c>
      <c r="H24" s="88"/>
      <c r="I24" s="88"/>
      <c r="J24" s="88"/>
      <c r="K24" s="88"/>
      <c r="L24" s="88"/>
      <c r="M24" s="88"/>
      <c r="N24" s="88"/>
      <c r="O24" s="88"/>
      <c r="P24" s="88"/>
      <c r="Q24" s="67">
        <f>SUM(G24:P24)</f>
        <v>15.5</v>
      </c>
      <c r="R24" s="68">
        <f>Q24/$E$14</f>
        <v>0.36046511627906974</v>
      </c>
      <c r="S24" s="82" t="s">
        <v>114</v>
      </c>
    </row>
    <row r="25" spans="1:19" x14ac:dyDescent="0.3">
      <c r="A25" s="76">
        <f t="shared" si="0"/>
        <v>8</v>
      </c>
      <c r="B25" s="77"/>
      <c r="C25" s="77"/>
      <c r="D25" s="77"/>
      <c r="E25" s="71"/>
      <c r="F25" s="81">
        <v>11027</v>
      </c>
      <c r="G25" s="121">
        <v>15.5</v>
      </c>
      <c r="H25" s="88"/>
      <c r="I25" s="88"/>
      <c r="J25" s="88"/>
      <c r="K25" s="88"/>
      <c r="L25" s="88"/>
      <c r="M25" s="88"/>
      <c r="N25" s="88"/>
      <c r="O25" s="88"/>
      <c r="P25" s="88"/>
      <c r="Q25" s="67">
        <f>SUM(G25:P25)</f>
        <v>15.5</v>
      </c>
      <c r="R25" s="68">
        <f>Q25/$E$14</f>
        <v>0.36046511627906974</v>
      </c>
      <c r="S25" s="82" t="s">
        <v>114</v>
      </c>
    </row>
    <row r="26" spans="1:19" x14ac:dyDescent="0.3">
      <c r="A26" s="76">
        <f t="shared" si="0"/>
        <v>9</v>
      </c>
      <c r="B26" s="77"/>
      <c r="C26" s="77"/>
      <c r="D26" s="77"/>
      <c r="E26" s="71"/>
      <c r="F26" s="81">
        <v>11011</v>
      </c>
      <c r="G26" s="121">
        <v>14.5</v>
      </c>
      <c r="H26" s="88"/>
      <c r="I26" s="88"/>
      <c r="J26" s="88"/>
      <c r="K26" s="88"/>
      <c r="L26" s="88"/>
      <c r="M26" s="88"/>
      <c r="N26" s="88"/>
      <c r="O26" s="88"/>
      <c r="P26" s="88"/>
      <c r="Q26" s="67">
        <f>SUM(G26:P26)</f>
        <v>14.5</v>
      </c>
      <c r="R26" s="68">
        <f>Q26/$E$14</f>
        <v>0.33720930232558138</v>
      </c>
      <c r="S26" s="82" t="s">
        <v>114</v>
      </c>
    </row>
    <row r="27" spans="1:19" x14ac:dyDescent="0.3">
      <c r="A27" s="76">
        <f t="shared" si="0"/>
        <v>10</v>
      </c>
      <c r="B27" s="77"/>
      <c r="C27" s="77"/>
      <c r="D27" s="77"/>
      <c r="E27" s="71"/>
      <c r="F27" s="81">
        <v>11022</v>
      </c>
      <c r="G27" s="121">
        <v>14</v>
      </c>
      <c r="H27" s="88"/>
      <c r="I27" s="88"/>
      <c r="J27" s="88"/>
      <c r="K27" s="88"/>
      <c r="L27" s="88"/>
      <c r="M27" s="88"/>
      <c r="N27" s="88"/>
      <c r="O27" s="88"/>
      <c r="P27" s="88"/>
      <c r="Q27" s="67">
        <f>SUM(G27:P27)</f>
        <v>14</v>
      </c>
      <c r="R27" s="68">
        <f>Q27/$E$14</f>
        <v>0.32558139534883723</v>
      </c>
      <c r="S27" s="82" t="s">
        <v>114</v>
      </c>
    </row>
    <row r="28" spans="1:19" x14ac:dyDescent="0.3">
      <c r="A28" s="76">
        <f t="shared" si="0"/>
        <v>11</v>
      </c>
      <c r="B28" s="77"/>
      <c r="C28" s="77"/>
      <c r="D28" s="77"/>
      <c r="E28" s="71"/>
      <c r="F28" s="81">
        <v>11009</v>
      </c>
      <c r="G28" s="121">
        <v>13</v>
      </c>
      <c r="H28" s="88"/>
      <c r="I28" s="88"/>
      <c r="J28" s="88"/>
      <c r="K28" s="88"/>
      <c r="L28" s="88"/>
      <c r="M28" s="88"/>
      <c r="N28" s="88"/>
      <c r="O28" s="88"/>
      <c r="P28" s="88"/>
      <c r="Q28" s="67">
        <f>SUM(G28:P28)</f>
        <v>13</v>
      </c>
      <c r="R28" s="68">
        <f>Q28/$E$14</f>
        <v>0.30232558139534882</v>
      </c>
      <c r="S28" s="82" t="s">
        <v>114</v>
      </c>
    </row>
    <row r="29" spans="1:19" x14ac:dyDescent="0.3">
      <c r="A29" s="76">
        <f t="shared" si="0"/>
        <v>12</v>
      </c>
      <c r="B29" s="77"/>
      <c r="C29" s="77"/>
      <c r="D29" s="77"/>
      <c r="E29" s="71"/>
      <c r="F29" s="81">
        <v>11021</v>
      </c>
      <c r="G29" s="121">
        <v>12.5</v>
      </c>
      <c r="H29" s="88"/>
      <c r="I29" s="88"/>
      <c r="J29" s="88"/>
      <c r="K29" s="88"/>
      <c r="L29" s="88"/>
      <c r="M29" s="88"/>
      <c r="N29" s="88"/>
      <c r="O29" s="88"/>
      <c r="P29" s="88"/>
      <c r="Q29" s="67">
        <f>SUM(G29:P29)</f>
        <v>12.5</v>
      </c>
      <c r="R29" s="68">
        <f>Q29/$E$14</f>
        <v>0.29069767441860467</v>
      </c>
      <c r="S29" s="82" t="s">
        <v>114</v>
      </c>
    </row>
    <row r="30" spans="1:19" x14ac:dyDescent="0.3">
      <c r="A30" s="76">
        <f t="shared" si="0"/>
        <v>13</v>
      </c>
      <c r="B30" s="77"/>
      <c r="C30" s="77"/>
      <c r="D30" s="77"/>
      <c r="E30" s="71"/>
      <c r="F30" s="81">
        <v>11003</v>
      </c>
      <c r="G30" s="121">
        <v>11.5</v>
      </c>
      <c r="H30" s="88"/>
      <c r="I30" s="88"/>
      <c r="J30" s="88"/>
      <c r="K30" s="88"/>
      <c r="L30" s="88"/>
      <c r="M30" s="88"/>
      <c r="N30" s="88"/>
      <c r="O30" s="88"/>
      <c r="P30" s="88"/>
      <c r="Q30" s="67">
        <f>SUM(G30:P30)</f>
        <v>11.5</v>
      </c>
      <c r="R30" s="68">
        <f>Q30/$E$14</f>
        <v>0.26744186046511625</v>
      </c>
      <c r="S30" s="82" t="s">
        <v>114</v>
      </c>
    </row>
    <row r="31" spans="1:19" x14ac:dyDescent="0.3">
      <c r="A31" s="76">
        <f t="shared" si="0"/>
        <v>14</v>
      </c>
      <c r="B31" s="77"/>
      <c r="C31" s="77"/>
      <c r="D31" s="77"/>
      <c r="E31" s="71"/>
      <c r="F31" s="81">
        <v>11020</v>
      </c>
      <c r="G31" s="121">
        <v>11.5</v>
      </c>
      <c r="H31" s="88"/>
      <c r="I31" s="88"/>
      <c r="J31" s="88"/>
      <c r="K31" s="88"/>
      <c r="L31" s="88"/>
      <c r="M31" s="88"/>
      <c r="N31" s="88"/>
      <c r="O31" s="88"/>
      <c r="P31" s="88"/>
      <c r="Q31" s="67">
        <f>SUM(G31:P31)</f>
        <v>11.5</v>
      </c>
      <c r="R31" s="68">
        <f>Q31/$E$14</f>
        <v>0.26744186046511625</v>
      </c>
      <c r="S31" s="82" t="s">
        <v>114</v>
      </c>
    </row>
    <row r="32" spans="1:19" x14ac:dyDescent="0.3">
      <c r="A32" s="76">
        <f t="shared" si="0"/>
        <v>15</v>
      </c>
      <c r="B32" s="77"/>
      <c r="C32" s="77"/>
      <c r="D32" s="77"/>
      <c r="E32" s="71"/>
      <c r="F32" s="81">
        <v>11031</v>
      </c>
      <c r="G32" s="121">
        <v>10.5</v>
      </c>
      <c r="H32" s="88"/>
      <c r="I32" s="88"/>
      <c r="J32" s="88"/>
      <c r="K32" s="88"/>
      <c r="L32" s="88"/>
      <c r="M32" s="88"/>
      <c r="N32" s="88"/>
      <c r="O32" s="88"/>
      <c r="P32" s="88"/>
      <c r="Q32" s="67">
        <f>SUM(G32:P32)</f>
        <v>10.5</v>
      </c>
      <c r="R32" s="68">
        <f>Q32/$E$14</f>
        <v>0.2441860465116279</v>
      </c>
      <c r="S32" s="82" t="s">
        <v>114</v>
      </c>
    </row>
    <row r="33" spans="1:19" x14ac:dyDescent="0.3">
      <c r="A33" s="76">
        <f t="shared" si="0"/>
        <v>16</v>
      </c>
      <c r="B33" s="77"/>
      <c r="C33" s="77"/>
      <c r="D33" s="77"/>
      <c r="E33" s="71"/>
      <c r="F33" s="81">
        <v>11028</v>
      </c>
      <c r="G33" s="121">
        <v>9.5</v>
      </c>
      <c r="H33" s="88"/>
      <c r="I33" s="88"/>
      <c r="J33" s="88"/>
      <c r="K33" s="88"/>
      <c r="L33" s="88"/>
      <c r="M33" s="88"/>
      <c r="N33" s="88"/>
      <c r="O33" s="88"/>
      <c r="P33" s="88"/>
      <c r="Q33" s="67">
        <f>SUM(G33:P33)</f>
        <v>9.5</v>
      </c>
      <c r="R33" s="68">
        <f>Q33/$E$14</f>
        <v>0.22093023255813954</v>
      </c>
      <c r="S33" s="82" t="s">
        <v>114</v>
      </c>
    </row>
    <row r="34" spans="1:19" x14ac:dyDescent="0.3">
      <c r="A34" s="76">
        <f t="shared" si="0"/>
        <v>17</v>
      </c>
      <c r="B34" s="77"/>
      <c r="C34" s="77"/>
      <c r="D34" s="77"/>
      <c r="E34" s="71"/>
      <c r="F34" s="81">
        <v>11014</v>
      </c>
      <c r="G34" s="121">
        <v>9</v>
      </c>
      <c r="H34" s="88"/>
      <c r="I34" s="88"/>
      <c r="J34" s="88"/>
      <c r="K34" s="88"/>
      <c r="L34" s="88"/>
      <c r="M34" s="88"/>
      <c r="N34" s="88"/>
      <c r="O34" s="88"/>
      <c r="P34" s="88"/>
      <c r="Q34" s="67">
        <f>SUM(G34:P34)</f>
        <v>9</v>
      </c>
      <c r="R34" s="68">
        <f>Q34/$E$14</f>
        <v>0.20930232558139536</v>
      </c>
      <c r="S34" s="82" t="s">
        <v>114</v>
      </c>
    </row>
    <row r="35" spans="1:19" x14ac:dyDescent="0.3">
      <c r="A35" s="76">
        <f t="shared" si="0"/>
        <v>18</v>
      </c>
      <c r="B35" s="77"/>
      <c r="C35" s="77"/>
      <c r="D35" s="77"/>
      <c r="E35" s="71"/>
      <c r="F35" s="81">
        <v>11023</v>
      </c>
      <c r="G35" s="121">
        <v>8.5</v>
      </c>
      <c r="H35" s="88"/>
      <c r="I35" s="88"/>
      <c r="J35" s="88"/>
      <c r="K35" s="88"/>
      <c r="L35" s="88"/>
      <c r="M35" s="88"/>
      <c r="N35" s="88"/>
      <c r="O35" s="88"/>
      <c r="P35" s="88"/>
      <c r="Q35" s="67">
        <f>SUM(G35:P35)</f>
        <v>8.5</v>
      </c>
      <c r="R35" s="68">
        <f>Q35/$E$14</f>
        <v>0.19767441860465115</v>
      </c>
      <c r="S35" s="82" t="s">
        <v>114</v>
      </c>
    </row>
    <row r="36" spans="1:19" x14ac:dyDescent="0.3">
      <c r="A36" s="76">
        <f t="shared" si="0"/>
        <v>19</v>
      </c>
      <c r="B36" s="77"/>
      <c r="C36" s="77"/>
      <c r="D36" s="77"/>
      <c r="E36" s="71"/>
      <c r="F36" s="81">
        <v>11001</v>
      </c>
      <c r="G36" s="121">
        <v>7.5</v>
      </c>
      <c r="H36" s="88"/>
      <c r="I36" s="88"/>
      <c r="J36" s="88"/>
      <c r="K36" s="88"/>
      <c r="L36" s="88"/>
      <c r="M36" s="88"/>
      <c r="N36" s="88"/>
      <c r="O36" s="88"/>
      <c r="P36" s="88"/>
      <c r="Q36" s="67">
        <f>SUM(G36:P36)</f>
        <v>7.5</v>
      </c>
      <c r="R36" s="68">
        <f>Q36/$E$14</f>
        <v>0.1744186046511628</v>
      </c>
      <c r="S36" s="82" t="s">
        <v>114</v>
      </c>
    </row>
    <row r="37" spans="1:19" x14ac:dyDescent="0.3">
      <c r="A37" s="76">
        <f t="shared" si="0"/>
        <v>20</v>
      </c>
      <c r="B37" s="77"/>
      <c r="C37" s="77"/>
      <c r="D37" s="77"/>
      <c r="E37" s="71"/>
      <c r="F37" s="81">
        <v>11015</v>
      </c>
      <c r="G37" s="121">
        <v>6</v>
      </c>
      <c r="H37" s="88"/>
      <c r="I37" s="88"/>
      <c r="J37" s="88"/>
      <c r="K37" s="88"/>
      <c r="L37" s="88"/>
      <c r="M37" s="88"/>
      <c r="N37" s="88"/>
      <c r="O37" s="88"/>
      <c r="P37" s="88"/>
      <c r="Q37" s="67">
        <f>SUM(G37:P37)</f>
        <v>6</v>
      </c>
      <c r="R37" s="68">
        <f>Q37/$E$14</f>
        <v>0.13953488372093023</v>
      </c>
      <c r="S37" s="82" t="s">
        <v>114</v>
      </c>
    </row>
    <row r="38" spans="1:19" x14ac:dyDescent="0.3">
      <c r="A38" s="76">
        <f t="shared" si="0"/>
        <v>21</v>
      </c>
      <c r="B38" s="77"/>
      <c r="C38" s="77"/>
      <c r="D38" s="77"/>
      <c r="E38" s="71"/>
      <c r="F38" s="81">
        <v>11030</v>
      </c>
      <c r="G38" s="121">
        <v>5</v>
      </c>
      <c r="H38" s="88"/>
      <c r="I38" s="88"/>
      <c r="J38" s="88"/>
      <c r="K38" s="88"/>
      <c r="L38" s="88"/>
      <c r="M38" s="88"/>
      <c r="N38" s="88"/>
      <c r="O38" s="88"/>
      <c r="P38" s="88"/>
      <c r="Q38" s="67">
        <f>SUM(G38:P38)</f>
        <v>5</v>
      </c>
      <c r="R38" s="68">
        <f>Q38/$E$14</f>
        <v>0.11627906976744186</v>
      </c>
      <c r="S38" s="82" t="s">
        <v>114</v>
      </c>
    </row>
    <row r="39" spans="1:19" ht="19.95" customHeight="1" x14ac:dyDescent="0.3">
      <c r="A39" s="60"/>
      <c r="B39" s="17"/>
      <c r="C39" s="17"/>
      <c r="D39" s="17"/>
      <c r="E39" s="11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60"/>
      <c r="R39" s="84"/>
      <c r="S39" s="7"/>
    </row>
    <row r="40" spans="1:19" ht="20.25" customHeight="1" x14ac:dyDescent="0.3">
      <c r="A40" s="33"/>
      <c r="B40" s="33"/>
      <c r="C40" s="33"/>
      <c r="D40" s="11"/>
      <c r="E40" s="11"/>
      <c r="F40" s="11"/>
      <c r="G40" s="1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86"/>
    </row>
    <row r="41" spans="1:19" ht="15.6" x14ac:dyDescent="0.3">
      <c r="A41" s="3" t="s">
        <v>366</v>
      </c>
      <c r="B41" s="44"/>
      <c r="C41" s="56"/>
      <c r="D41" s="119" t="s">
        <v>377</v>
      </c>
      <c r="E41" s="119"/>
      <c r="F41" s="58"/>
      <c r="G41" s="17"/>
      <c r="H41" s="54"/>
      <c r="I41" s="54"/>
      <c r="J41" s="54"/>
      <c r="K41" s="54"/>
      <c r="L41" s="54"/>
      <c r="M41" s="54"/>
      <c r="N41" s="54"/>
      <c r="O41" s="54"/>
      <c r="P41" s="54"/>
      <c r="Q41" s="65"/>
      <c r="R41" s="86"/>
    </row>
    <row r="42" spans="1:19" ht="19.95" customHeight="1" x14ac:dyDescent="0.3">
      <c r="A42" s="2"/>
      <c r="B42" s="2"/>
      <c r="C42" s="64" t="s">
        <v>367</v>
      </c>
      <c r="D42" s="112" t="s">
        <v>359</v>
      </c>
      <c r="E42" s="112"/>
      <c r="F42" s="112"/>
      <c r="G42" s="17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86"/>
    </row>
    <row r="43" spans="1:19" ht="19.95" customHeight="1" x14ac:dyDescent="0.3">
      <c r="A43" s="3" t="s">
        <v>368</v>
      </c>
      <c r="B43" s="44"/>
      <c r="C43" s="56"/>
      <c r="D43" s="119" t="s">
        <v>373</v>
      </c>
      <c r="E43" s="119"/>
      <c r="F43" s="59"/>
      <c r="G43" s="17"/>
      <c r="H43" s="54"/>
      <c r="I43" s="54"/>
      <c r="J43" s="54"/>
      <c r="K43" s="54"/>
      <c r="L43" s="54"/>
      <c r="M43" s="54"/>
      <c r="N43" s="54"/>
      <c r="O43" s="54"/>
      <c r="P43" s="54"/>
      <c r="Q43" s="65"/>
      <c r="R43" s="86"/>
    </row>
    <row r="44" spans="1:19" ht="19.95" customHeight="1" x14ac:dyDescent="0.3">
      <c r="A44" s="44"/>
      <c r="B44" s="44"/>
      <c r="C44" s="64" t="s">
        <v>367</v>
      </c>
      <c r="D44" s="112" t="s">
        <v>359</v>
      </c>
      <c r="E44" s="112"/>
      <c r="F44" s="112"/>
      <c r="G44" s="17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86"/>
    </row>
    <row r="45" spans="1:19" ht="19.95" customHeight="1" x14ac:dyDescent="0.3"/>
  </sheetData>
  <autoFilter ref="A17:S17">
    <sortState ref="A18:X94">
      <sortCondition descending="1" ref="S17"/>
    </sortState>
  </autoFilter>
  <sortState ref="B18:R48">
    <sortCondition descending="1" ref="Q18:Q48"/>
  </sortState>
  <mergeCells count="19">
    <mergeCell ref="D44:F44"/>
    <mergeCell ref="J8:S8"/>
    <mergeCell ref="A10:D10"/>
    <mergeCell ref="E10:G10"/>
    <mergeCell ref="A12:D12"/>
    <mergeCell ref="E12:G12"/>
    <mergeCell ref="A14:D14"/>
    <mergeCell ref="E14:G14"/>
    <mergeCell ref="G16:P16"/>
    <mergeCell ref="D41:E41"/>
    <mergeCell ref="D42:F42"/>
    <mergeCell ref="H42:Q42"/>
    <mergeCell ref="D43:E43"/>
    <mergeCell ref="J7:S7"/>
    <mergeCell ref="A1:S1"/>
    <mergeCell ref="A3:S3"/>
    <mergeCell ref="A5:I5"/>
    <mergeCell ref="J5:S5"/>
    <mergeCell ref="J6:S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80" verticalDpi="18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2023-10-11T14:47:51Z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